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TT Results sheet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O49" i="1"/>
  <c r="O58"/>
  <c r="N49"/>
  <c r="T49" s="1"/>
  <c r="N58"/>
  <c r="T58" s="1"/>
  <c r="O79"/>
  <c r="O78"/>
  <c r="O77"/>
  <c r="O76"/>
  <c r="O75"/>
  <c r="O74"/>
  <c r="O73"/>
  <c r="O72"/>
  <c r="O71"/>
  <c r="O70"/>
  <c r="O69"/>
  <c r="O68"/>
  <c r="O67"/>
  <c r="O66"/>
  <c r="O65"/>
  <c r="O64"/>
  <c r="O63"/>
  <c r="O57"/>
  <c r="O56"/>
  <c r="O55"/>
  <c r="O54"/>
  <c r="O53"/>
  <c r="O52"/>
  <c r="O51"/>
  <c r="O50"/>
  <c r="O48"/>
  <c r="O47"/>
  <c r="O46"/>
  <c r="O45"/>
  <c r="O44"/>
  <c r="O43"/>
  <c r="O42"/>
  <c r="O40"/>
  <c r="O31"/>
  <c r="O39"/>
  <c r="O38"/>
  <c r="O37"/>
  <c r="O36"/>
  <c r="O35"/>
  <c r="O30"/>
  <c r="O34"/>
  <c r="O33"/>
  <c r="O26"/>
  <c r="O25"/>
  <c r="O24"/>
  <c r="O22"/>
  <c r="O29"/>
  <c r="O28"/>
  <c r="O19"/>
  <c r="O18"/>
  <c r="O13"/>
  <c r="P13" s="1"/>
  <c r="O23"/>
  <c r="O9"/>
  <c r="P9" s="1"/>
  <c r="O21"/>
  <c r="O20"/>
  <c r="O16"/>
  <c r="P16" s="1"/>
  <c r="O15"/>
  <c r="P15" s="1"/>
  <c r="O14"/>
  <c r="P14" s="1"/>
  <c r="O12"/>
  <c r="P12" s="1"/>
  <c r="O10"/>
  <c r="P10" s="1"/>
  <c r="O11"/>
  <c r="Q11"/>
  <c r="Q12"/>
  <c r="Q14"/>
  <c r="Q15"/>
  <c r="Q16"/>
  <c r="Q20"/>
  <c r="Q21"/>
  <c r="Q9"/>
  <c r="Q23"/>
  <c r="Q13"/>
  <c r="Q18"/>
  <c r="Q19"/>
  <c r="Q28"/>
  <c r="Q29"/>
  <c r="Q22"/>
  <c r="Q24"/>
  <c r="Q25"/>
  <c r="Q26"/>
  <c r="Q33"/>
  <c r="Q34"/>
  <c r="Q30"/>
  <c r="Q35"/>
  <c r="Q36"/>
  <c r="Q37"/>
  <c r="Q38"/>
  <c r="Q39"/>
  <c r="Q31"/>
  <c r="Q40"/>
  <c r="Q42"/>
  <c r="Q43"/>
  <c r="Q44"/>
  <c r="Q45"/>
  <c r="Q46"/>
  <c r="Q47"/>
  <c r="Q48"/>
  <c r="Q50"/>
  <c r="Q51"/>
  <c r="Q52"/>
  <c r="Q53"/>
  <c r="Q54"/>
  <c r="Q55"/>
  <c r="Q56"/>
  <c r="Q57"/>
  <c r="Q63"/>
  <c r="Q64"/>
  <c r="Q65"/>
  <c r="Q66"/>
  <c r="Q67"/>
  <c r="Q68"/>
  <c r="Q69"/>
  <c r="Q70"/>
  <c r="Q71"/>
  <c r="Q72"/>
  <c r="Q73"/>
  <c r="Q74"/>
  <c r="Q75"/>
  <c r="Q76"/>
  <c r="Q77"/>
  <c r="Q78"/>
  <c r="Q79"/>
  <c r="Q10"/>
  <c r="R10" s="1"/>
  <c r="N11"/>
  <c r="T11" s="1"/>
  <c r="N12"/>
  <c r="T12" s="1"/>
  <c r="N14"/>
  <c r="T14" s="1"/>
  <c r="N15"/>
  <c r="T15" s="1"/>
  <c r="N16"/>
  <c r="T16" s="1"/>
  <c r="N20"/>
  <c r="T20" s="1"/>
  <c r="N21"/>
  <c r="T21" s="1"/>
  <c r="N9"/>
  <c r="T9" s="1"/>
  <c r="N23"/>
  <c r="T23" s="1"/>
  <c r="N13"/>
  <c r="T13" s="1"/>
  <c r="N18"/>
  <c r="T18" s="1"/>
  <c r="N19"/>
  <c r="T19" s="1"/>
  <c r="N28"/>
  <c r="T28" s="1"/>
  <c r="N29"/>
  <c r="T29" s="1"/>
  <c r="N22"/>
  <c r="T22" s="1"/>
  <c r="N24"/>
  <c r="T24" s="1"/>
  <c r="N25"/>
  <c r="T25" s="1"/>
  <c r="N26"/>
  <c r="T26" s="1"/>
  <c r="N33"/>
  <c r="T33" s="1"/>
  <c r="N34"/>
  <c r="T34" s="1"/>
  <c r="N30"/>
  <c r="T30" s="1"/>
  <c r="N35"/>
  <c r="T35" s="1"/>
  <c r="N36"/>
  <c r="T36" s="1"/>
  <c r="N37"/>
  <c r="T37" s="1"/>
  <c r="N38"/>
  <c r="T38" s="1"/>
  <c r="N39"/>
  <c r="T39" s="1"/>
  <c r="N31"/>
  <c r="T31" s="1"/>
  <c r="N40"/>
  <c r="T40" s="1"/>
  <c r="N42"/>
  <c r="T42" s="1"/>
  <c r="N43"/>
  <c r="T43" s="1"/>
  <c r="N44"/>
  <c r="T44" s="1"/>
  <c r="N45"/>
  <c r="T45" s="1"/>
  <c r="N46"/>
  <c r="T46" s="1"/>
  <c r="N47"/>
  <c r="T47" s="1"/>
  <c r="N48"/>
  <c r="T48" s="1"/>
  <c r="N50"/>
  <c r="T50" s="1"/>
  <c r="N51"/>
  <c r="T51" s="1"/>
  <c r="N52"/>
  <c r="T52" s="1"/>
  <c r="N53"/>
  <c r="T53" s="1"/>
  <c r="N54"/>
  <c r="T54" s="1"/>
  <c r="N55"/>
  <c r="T55" s="1"/>
  <c r="N56"/>
  <c r="T56" s="1"/>
  <c r="N57"/>
  <c r="T57" s="1"/>
  <c r="N63"/>
  <c r="T63" s="1"/>
  <c r="N64"/>
  <c r="T64" s="1"/>
  <c r="N65"/>
  <c r="T65" s="1"/>
  <c r="N66"/>
  <c r="N67"/>
  <c r="N68"/>
  <c r="T68" s="1"/>
  <c r="N69"/>
  <c r="N70"/>
  <c r="N71"/>
  <c r="T71" s="1"/>
  <c r="N72"/>
  <c r="N73"/>
  <c r="N74"/>
  <c r="T74" s="1"/>
  <c r="N75"/>
  <c r="T75" s="1"/>
  <c r="N76"/>
  <c r="T76" s="1"/>
  <c r="N77"/>
  <c r="T77" s="1"/>
  <c r="N78"/>
  <c r="T78" s="1"/>
  <c r="N79"/>
  <c r="T79" s="1"/>
  <c r="N10"/>
  <c r="T10" s="1"/>
  <c r="P11"/>
  <c r="U10" l="1"/>
  <c r="S42"/>
  <c r="S43"/>
  <c r="S44"/>
  <c r="S45"/>
  <c r="S46"/>
  <c r="S47"/>
  <c r="S48"/>
  <c r="S50"/>
  <c r="S51"/>
  <c r="S52"/>
  <c r="S53"/>
  <c r="S54"/>
  <c r="S55"/>
  <c r="S56"/>
  <c r="S57"/>
  <c r="S58"/>
  <c r="S49"/>
  <c r="S33"/>
  <c r="S34"/>
  <c r="S35"/>
  <c r="S36"/>
  <c r="S37"/>
  <c r="S38"/>
  <c r="S39"/>
  <c r="S40"/>
  <c r="S28"/>
  <c r="S29"/>
  <c r="S30"/>
  <c r="S31"/>
  <c r="S9"/>
  <c r="S10"/>
  <c r="S11"/>
  <c r="S12"/>
  <c r="S13"/>
  <c r="S14"/>
  <c r="S15"/>
  <c r="S16"/>
  <c r="S20"/>
  <c r="S21"/>
  <c r="S23"/>
  <c r="S18"/>
  <c r="S19"/>
  <c r="S22"/>
  <c r="S24"/>
  <c r="S25"/>
  <c r="S26"/>
  <c r="U58"/>
  <c r="U49"/>
  <c r="P20"/>
  <c r="P21"/>
  <c r="P23"/>
  <c r="P18"/>
  <c r="P19"/>
  <c r="P28"/>
  <c r="P29"/>
  <c r="P22"/>
  <c r="P24"/>
  <c r="P25"/>
  <c r="P26"/>
  <c r="P33"/>
  <c r="P34"/>
  <c r="P30"/>
  <c r="P35"/>
  <c r="P36"/>
  <c r="P37"/>
  <c r="P38"/>
  <c r="P39"/>
  <c r="P31"/>
  <c r="P40"/>
  <c r="P63"/>
  <c r="P64"/>
  <c r="P65"/>
  <c r="P68"/>
  <c r="P71"/>
  <c r="P74"/>
  <c r="P75"/>
  <c r="P76"/>
  <c r="P77"/>
  <c r="P78"/>
  <c r="P79"/>
  <c r="R57"/>
  <c r="R56"/>
  <c r="R55"/>
  <c r="R54"/>
  <c r="R53"/>
  <c r="R52"/>
  <c r="R51"/>
  <c r="R50"/>
  <c r="R48"/>
  <c r="R47"/>
  <c r="R46"/>
  <c r="R45"/>
  <c r="R44"/>
  <c r="R43"/>
  <c r="R42"/>
  <c r="R40"/>
  <c r="R31"/>
  <c r="R39"/>
  <c r="R38"/>
  <c r="R37"/>
  <c r="R36"/>
  <c r="R35"/>
  <c r="R30"/>
  <c r="R34"/>
  <c r="R33"/>
  <c r="R26"/>
  <c r="R25"/>
  <c r="R24"/>
  <c r="R22"/>
  <c r="R29"/>
  <c r="R28"/>
  <c r="R19"/>
  <c r="R18"/>
  <c r="R13"/>
  <c r="R23"/>
  <c r="R9"/>
  <c r="R21"/>
  <c r="R20"/>
  <c r="R16"/>
  <c r="R15"/>
  <c r="R14"/>
  <c r="R12"/>
  <c r="R11"/>
  <c r="U79"/>
  <c r="U78"/>
  <c r="U77"/>
  <c r="U76"/>
  <c r="U75"/>
  <c r="U74"/>
  <c r="U71"/>
  <c r="U68"/>
  <c r="U65"/>
  <c r="U64"/>
  <c r="U63"/>
  <c r="U57"/>
  <c r="U56"/>
  <c r="U55"/>
  <c r="U54"/>
  <c r="U53"/>
  <c r="U52"/>
  <c r="U51"/>
  <c r="U50"/>
  <c r="U48"/>
  <c r="U47"/>
  <c r="U46"/>
  <c r="U45"/>
  <c r="U44"/>
  <c r="U43"/>
  <c r="U42"/>
  <c r="U40"/>
  <c r="U31"/>
  <c r="U39"/>
  <c r="U38"/>
  <c r="U37"/>
  <c r="U36"/>
  <c r="U35"/>
  <c r="U30"/>
  <c r="U34"/>
  <c r="U33"/>
  <c r="U26"/>
  <c r="U25"/>
  <c r="U24"/>
  <c r="U22"/>
  <c r="U29"/>
  <c r="U28"/>
  <c r="U19"/>
  <c r="U18"/>
  <c r="U13"/>
  <c r="U23"/>
  <c r="U9"/>
  <c r="U21"/>
  <c r="U20"/>
  <c r="U16"/>
  <c r="U15"/>
  <c r="U14"/>
  <c r="U12"/>
  <c r="U11"/>
</calcChain>
</file>

<file path=xl/sharedStrings.xml><?xml version="1.0" encoding="utf-8"?>
<sst xmlns="http://schemas.openxmlformats.org/spreadsheetml/2006/main" count="76" uniqueCount="76">
  <si>
    <t xml:space="preserve">Cardiff Ajax CC </t>
  </si>
  <si>
    <t>Name</t>
  </si>
  <si>
    <t>Bernard Brown</t>
  </si>
  <si>
    <t>Rob Morgan</t>
  </si>
  <si>
    <t>John Chichester</t>
  </si>
  <si>
    <t>Suzie Warren</t>
  </si>
  <si>
    <t>Graham Donnan</t>
  </si>
  <si>
    <t>Paul Beard</t>
  </si>
  <si>
    <t>Simon Roberts</t>
  </si>
  <si>
    <t>Ian Herbert</t>
  </si>
  <si>
    <t>Michael Williams</t>
  </si>
  <si>
    <t>Georgina Harper</t>
  </si>
  <si>
    <t>Andy Wilton</t>
  </si>
  <si>
    <t>Toby Hopper</t>
  </si>
  <si>
    <t>Guest Riders</t>
  </si>
  <si>
    <t>Ajax Members</t>
  </si>
  <si>
    <t>Series Time</t>
  </si>
  <si>
    <t>Nia James</t>
  </si>
  <si>
    <t>Ben Carroll</t>
  </si>
  <si>
    <t>Kevin Hughes</t>
  </si>
  <si>
    <t>Chris James</t>
  </si>
  <si>
    <t>Edward Bennett</t>
  </si>
  <si>
    <t>Mike Barnes</t>
  </si>
  <si>
    <t>Justin Parker</t>
  </si>
  <si>
    <t>Dave Lane</t>
  </si>
  <si>
    <t>Rob Berry</t>
  </si>
  <si>
    <t>Luke Cornish</t>
  </si>
  <si>
    <t>Average time</t>
  </si>
  <si>
    <t xml:space="preserve">Summer 2012 10 Mile Time Trial Series </t>
  </si>
  <si>
    <t>Krzystof Chrostek</t>
  </si>
  <si>
    <t>Louis Adams</t>
  </si>
  <si>
    <t>David Medhurst</t>
  </si>
  <si>
    <t>Pat Jennings</t>
  </si>
  <si>
    <t>Angela Green</t>
  </si>
  <si>
    <t>Andrew Palmer</t>
  </si>
  <si>
    <t>Rob Goldsmith, Andy Wilton and Julian Morgan</t>
  </si>
  <si>
    <t>Alex Tuck</t>
  </si>
  <si>
    <t>2UP TTT</t>
  </si>
  <si>
    <t>3UP TTT</t>
  </si>
  <si>
    <t>Tandem</t>
  </si>
  <si>
    <t>Matt Burns &amp; Dylan</t>
  </si>
  <si>
    <t>Lydia Greenman &amp; Mark Cane</t>
  </si>
  <si>
    <t>Rob Warren</t>
  </si>
  <si>
    <t>Eric Grill</t>
  </si>
  <si>
    <t>Ian Llewelyn</t>
  </si>
  <si>
    <t>Andy Rees</t>
  </si>
  <si>
    <t>Dan Wood</t>
  </si>
  <si>
    <t>Tony Carroll</t>
  </si>
  <si>
    <t>Phil Thomas</t>
  </si>
  <si>
    <t>Mark Cane</t>
  </si>
  <si>
    <t>David Knowles</t>
  </si>
  <si>
    <t>Sion Jones</t>
  </si>
  <si>
    <t>Luke Rowe (Sky Pro Cycling)</t>
  </si>
  <si>
    <t>Tim Cummings (Forza)</t>
  </si>
  <si>
    <t>Andrew Jeans (Jif)</t>
  </si>
  <si>
    <t>Gareth Jones (Certinil)</t>
  </si>
  <si>
    <t>Graeme Boswell</t>
  </si>
  <si>
    <t>Non-series qualifiying rides:</t>
  </si>
  <si>
    <t>George Gilbert &amp; B Bendall</t>
  </si>
  <si>
    <t>Mark Austin &amp; Lisa Chichester</t>
  </si>
  <si>
    <t>Michael Gallagher (Paralmpic Cycling Australia)</t>
  </si>
  <si>
    <t>Julian Morgan</t>
  </si>
  <si>
    <t>Ryan Westcombe</t>
  </si>
  <si>
    <t>Chris Carroll</t>
  </si>
  <si>
    <t>Chris Morris</t>
  </si>
  <si>
    <t>Lisa Chichester</t>
  </si>
  <si>
    <t>Auto Avg Time</t>
  </si>
  <si>
    <t>Auto Rank By Avg</t>
  </si>
  <si>
    <t>Sarah Murray</t>
  </si>
  <si>
    <t>Andrew Proctor</t>
  </si>
  <si>
    <t>DNF</t>
  </si>
  <si>
    <t xml:space="preserve"> Rides</t>
  </si>
  <si>
    <t>Best Ride</t>
  </si>
  <si>
    <t>Rank by Best Time</t>
  </si>
  <si>
    <t>Series Rank</t>
  </si>
  <si>
    <t>after Round 10 (24 August)</t>
  </si>
</sst>
</file>

<file path=xl/styles.xml><?xml version="1.0" encoding="utf-8"?>
<styleSheet xmlns="http://schemas.openxmlformats.org/spreadsheetml/2006/main">
  <numFmts count="5">
    <numFmt numFmtId="164" formatCode="dd/mm/yyyy;@"/>
    <numFmt numFmtId="165" formatCode="h:mm:ss;@"/>
    <numFmt numFmtId="166" formatCode="hh:mm:ss;@"/>
    <numFmt numFmtId="167" formatCode="[mm]:ss"/>
    <numFmt numFmtId="168" formatCode="[$-F400]h:mm:ss\ AM/PM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7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FF0000"/>
      <name val="Calibri"/>
      <family val="2"/>
    </font>
    <font>
      <b/>
      <u/>
      <sz val="11"/>
      <color indexed="10"/>
      <name val="Calibri"/>
      <family val="2"/>
    </font>
    <font>
      <b/>
      <u/>
      <sz val="11"/>
      <color indexed="57"/>
      <name val="Calibri"/>
      <family val="2"/>
    </font>
    <font>
      <b/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0" fontId="4" fillId="0" borderId="0" xfId="0" applyFont="1"/>
    <xf numFmtId="166" fontId="4" fillId="0" borderId="0" xfId="0" applyNumberFormat="1" applyFont="1"/>
    <xf numFmtId="0" fontId="0" fillId="0" borderId="0" xfId="0" applyFont="1"/>
    <xf numFmtId="166" fontId="0" fillId="0" borderId="0" xfId="0" applyNumberFormat="1" applyFont="1"/>
    <xf numFmtId="165" fontId="5" fillId="0" borderId="0" xfId="0" applyNumberFormat="1" applyFont="1"/>
    <xf numFmtId="166" fontId="1" fillId="0" borderId="0" xfId="0" applyNumberFormat="1" applyFont="1"/>
    <xf numFmtId="0" fontId="1" fillId="0" borderId="0" xfId="0" applyFont="1"/>
    <xf numFmtId="21" fontId="0" fillId="0" borderId="0" xfId="0" applyNumberFormat="1"/>
    <xf numFmtId="0" fontId="6" fillId="0" borderId="0" xfId="0" applyFont="1"/>
    <xf numFmtId="0" fontId="6" fillId="0" borderId="0" xfId="0" applyNumberFormat="1" applyFont="1"/>
    <xf numFmtId="167" fontId="6" fillId="0" borderId="0" xfId="0" applyNumberFormat="1" applyFont="1"/>
    <xf numFmtId="168" fontId="0" fillId="0" borderId="0" xfId="0" applyNumberFormat="1"/>
    <xf numFmtId="168" fontId="0" fillId="0" borderId="0" xfId="0" applyNumberFormat="1" applyFont="1"/>
    <xf numFmtId="168" fontId="1" fillId="0" borderId="0" xfId="0" applyNumberFormat="1" applyFont="1"/>
    <xf numFmtId="0" fontId="8" fillId="0" borderId="0" xfId="0" applyFont="1"/>
    <xf numFmtId="0" fontId="8" fillId="0" borderId="0" xfId="0" applyNumberFormat="1" applyFont="1"/>
    <xf numFmtId="165" fontId="8" fillId="0" borderId="0" xfId="0" applyNumberFormat="1" applyFont="1"/>
    <xf numFmtId="167" fontId="9" fillId="0" borderId="0" xfId="0" applyNumberFormat="1" applyFont="1"/>
    <xf numFmtId="0" fontId="9" fillId="0" borderId="0" xfId="0" applyFont="1"/>
    <xf numFmtId="165" fontId="7" fillId="0" borderId="0" xfId="0" applyNumberFormat="1" applyFont="1"/>
    <xf numFmtId="0" fontId="10" fillId="0" borderId="0" xfId="0" applyFont="1"/>
    <xf numFmtId="164" fontId="10" fillId="0" borderId="0" xfId="0" applyNumberFormat="1" applyFont="1"/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9"/>
  <sheetViews>
    <sheetView tabSelected="1" workbookViewId="0"/>
  </sheetViews>
  <sheetFormatPr defaultRowHeight="15"/>
  <cols>
    <col min="1" max="1" width="33.7109375" customWidth="1"/>
    <col min="2" max="4" width="10.7109375" bestFit="1" customWidth="1"/>
    <col min="5" max="11" width="10.7109375" customWidth="1"/>
    <col min="12" max="13" width="10.7109375" hidden="1" customWidth="1"/>
    <col min="14" max="14" width="10.7109375" style="18" customWidth="1"/>
    <col min="15" max="15" width="11.28515625" bestFit="1" customWidth="1"/>
    <col min="16" max="16" width="12.85546875" bestFit="1" customWidth="1"/>
    <col min="17" max="17" width="14" style="12" hidden="1" customWidth="1"/>
    <col min="18" max="18" width="18.7109375" style="13" hidden="1" customWidth="1"/>
    <col min="19" max="19" width="19" style="12" customWidth="1"/>
    <col min="20" max="20" width="10.85546875" style="12" customWidth="1"/>
    <col min="21" max="21" width="16.42578125" style="12" customWidth="1"/>
  </cols>
  <sheetData>
    <row r="1" spans="1:21">
      <c r="A1" s="3" t="s">
        <v>0</v>
      </c>
    </row>
    <row r="2" spans="1:21">
      <c r="A2" s="3" t="s">
        <v>28</v>
      </c>
    </row>
    <row r="3" spans="1:21">
      <c r="A3" s="3" t="s">
        <v>75</v>
      </c>
    </row>
    <row r="4" spans="1:21">
      <c r="A4" s="3"/>
    </row>
    <row r="6" spans="1:21">
      <c r="A6" s="3" t="s">
        <v>15</v>
      </c>
    </row>
    <row r="8" spans="1:21" s="3" customFormat="1">
      <c r="A8" s="24" t="s">
        <v>1</v>
      </c>
      <c r="B8" s="25">
        <v>41075</v>
      </c>
      <c r="C8" s="25">
        <v>41082</v>
      </c>
      <c r="D8" s="25">
        <v>41089</v>
      </c>
      <c r="E8" s="25">
        <v>41096</v>
      </c>
      <c r="F8" s="25">
        <v>41103</v>
      </c>
      <c r="G8" s="25">
        <v>41110</v>
      </c>
      <c r="H8" s="25">
        <v>41124</v>
      </c>
      <c r="I8" s="25">
        <v>41131</v>
      </c>
      <c r="J8" s="25">
        <v>41138</v>
      </c>
      <c r="K8" s="25">
        <v>41145</v>
      </c>
      <c r="L8" s="25">
        <v>41152</v>
      </c>
      <c r="M8" s="25">
        <v>41159</v>
      </c>
      <c r="N8" s="26" t="s">
        <v>71</v>
      </c>
      <c r="O8" s="26" t="s">
        <v>16</v>
      </c>
      <c r="P8" s="27" t="s">
        <v>27</v>
      </c>
      <c r="Q8" s="28" t="s">
        <v>66</v>
      </c>
      <c r="R8" s="29" t="s">
        <v>67</v>
      </c>
      <c r="S8" s="30" t="s">
        <v>74</v>
      </c>
      <c r="T8" s="31" t="s">
        <v>72</v>
      </c>
      <c r="U8" s="31" t="s">
        <v>73</v>
      </c>
    </row>
    <row r="9" spans="1:21">
      <c r="A9" t="s">
        <v>32</v>
      </c>
      <c r="C9" s="2"/>
      <c r="D9" s="2"/>
      <c r="E9" s="2">
        <v>1.9247685185185184E-2</v>
      </c>
      <c r="F9" s="2"/>
      <c r="G9" s="2">
        <v>1.9444444444444445E-2</v>
      </c>
      <c r="H9" s="2">
        <v>1.8518518518518521E-2</v>
      </c>
      <c r="I9" s="2">
        <v>1.8993055555555558E-2</v>
      </c>
      <c r="J9" s="2"/>
      <c r="K9" s="15">
        <v>1.8761574074074073E-2</v>
      </c>
      <c r="L9" s="15"/>
      <c r="M9" s="15"/>
      <c r="N9" s="19">
        <f>COUNT(B9:M9)</f>
        <v>5</v>
      </c>
      <c r="O9" s="23">
        <f>SUM(B9:M9)</f>
        <v>9.4965277777777773E-2</v>
      </c>
      <c r="P9" s="8">
        <f>O9/5</f>
        <v>1.8993055555555555E-2</v>
      </c>
      <c r="Q9" s="14">
        <f>IF((COUNT(B9:M9))&gt;5,(SUM(SMALL(B9:M9,{1,2,3,4,5}))/5),IF(COUNT(B9:M9)=0,"",(SUM(B9:M9)/COUNT(B9:M9))))</f>
        <v>1.8993055555555555E-2</v>
      </c>
      <c r="R9" s="13">
        <f>IF(Q9&gt;0,(COUNT($Q$9:$Q$58)-(RANK(Q9,$Q$9:$Q$58)+COUNTIF($Q$9:$Q$58,Q9))+2),"")</f>
        <v>15</v>
      </c>
      <c r="S9" s="18">
        <f>IF(N9&gt;4,(1+SUMPRODUCT(($N$9:$N$58&gt;4)*($Q$9:$Q$58&lt;Q9))),"Series Incomplete")</f>
        <v>1</v>
      </c>
      <c r="T9" s="21">
        <f>IF(N9=0,"0",SMALL(B9:M9,1))</f>
        <v>1.8518518518518521E-2</v>
      </c>
      <c r="U9" s="22">
        <f>IF(T9&gt;0,(COUNT($T$9:$T$83)-(RANK(T9,$T$9:$T$83)+COUNTIF($T$9:$T$83,T9))+2),"X")</f>
        <v>23</v>
      </c>
    </row>
    <row r="10" spans="1:21">
      <c r="A10" t="s">
        <v>18</v>
      </c>
      <c r="B10" s="2"/>
      <c r="C10" s="2"/>
      <c r="D10" s="2">
        <v>1.9039351851851852E-2</v>
      </c>
      <c r="E10" s="2"/>
      <c r="F10" s="2">
        <v>1.8668981481481481E-2</v>
      </c>
      <c r="G10" s="2">
        <v>1.9247685185185184E-2</v>
      </c>
      <c r="H10" s="2"/>
      <c r="I10" s="2">
        <v>1.9120370370370371E-2</v>
      </c>
      <c r="J10" s="2">
        <v>1.9212962962962963E-2</v>
      </c>
      <c r="K10" s="15"/>
      <c r="L10" s="15"/>
      <c r="M10" s="15"/>
      <c r="N10" s="19">
        <f>COUNT(B10:M10)</f>
        <v>5</v>
      </c>
      <c r="O10" s="23">
        <f>SUM(SMALL(B10:M10,{1,2,3,4,5}))</f>
        <v>9.5289351851851847E-2</v>
      </c>
      <c r="P10" s="8">
        <f>O10/5</f>
        <v>1.9057870370370371E-2</v>
      </c>
      <c r="Q10" s="14">
        <f>IF((COUNT(B10:M10))&gt;5,(SUM(SMALL(B10:M10,{1,2,3,4,5}))/5),IF(COUNT(B10:M10)=0,"",(SUM(B10:M10)/COUNT(B10:M10))))</f>
        <v>1.9057870370370371E-2</v>
      </c>
      <c r="R10" s="13">
        <f>IF(Q10&gt;0,(COUNT($Q$9:$Q$58)-(RANK(Q10,$Q$9:$Q$58)+COUNTIF($Q$9:$Q$58,Q10))+2),"")</f>
        <v>17</v>
      </c>
      <c r="S10" s="18">
        <f t="shared" ref="S10:S16" si="0">IF(N10&gt;4,(1+SUMPRODUCT(($N$9:$N$58&gt;4)*($Q$9:$Q$58&lt;Q10))),"Series Incomplete")</f>
        <v>2</v>
      </c>
      <c r="T10" s="21">
        <f>IF(N10=0,"0",SMALL(B10:M10,1))</f>
        <v>1.8668981481481481E-2</v>
      </c>
      <c r="U10" s="22">
        <f>IF(T10&gt;0,(COUNT($T$9:$T$83)-(RANK(T10,$T$9:$T$83)+COUNTIF($T$9:$T$83,T10))+2),"X")</f>
        <v>25</v>
      </c>
    </row>
    <row r="11" spans="1:21">
      <c r="A11" t="s">
        <v>4</v>
      </c>
      <c r="B11" s="2">
        <v>1.9699074074074074E-2</v>
      </c>
      <c r="C11" s="2">
        <v>1.9791666666666666E-2</v>
      </c>
      <c r="D11" s="2"/>
      <c r="E11" s="2"/>
      <c r="F11" s="7">
        <v>1.9317129629629629E-2</v>
      </c>
      <c r="G11" s="7">
        <v>1.9143518518518518E-2</v>
      </c>
      <c r="H11" s="7"/>
      <c r="I11" s="7">
        <v>1.8333333333333333E-2</v>
      </c>
      <c r="J11" s="7">
        <v>1.9016203703703705E-2</v>
      </c>
      <c r="K11" s="15" t="s">
        <v>70</v>
      </c>
      <c r="L11" s="16"/>
      <c r="M11" s="16"/>
      <c r="N11" s="19">
        <f>COUNT(B11:M11)</f>
        <v>6</v>
      </c>
      <c r="O11" s="23">
        <f>SUM(SMALL(B11:M11,{1,2,3,4,5}))</f>
        <v>9.5509259259259266E-2</v>
      </c>
      <c r="P11" s="8">
        <f>O11/5</f>
        <v>1.9101851851851852E-2</v>
      </c>
      <c r="Q11" s="14">
        <f>IF((COUNT(B11:M11))&gt;5,(SUM(SMALL(B11:M11,{1,2,3,4,5}))/5),IF(COUNT(B11:M11)=0,"",(SUM(B11:M11)/COUNT(B11:M11))))</f>
        <v>1.9101851851851852E-2</v>
      </c>
      <c r="R11" s="13">
        <f>IF(Q11&gt;0,(COUNT($Q$9:$Q$58)-(RANK(Q11,$Q$9:$Q$58)+COUNTIF($Q$9:$Q$58,Q11))+2),"")</f>
        <v>19</v>
      </c>
      <c r="S11" s="18">
        <f t="shared" si="0"/>
        <v>3</v>
      </c>
      <c r="T11" s="21">
        <f>IF(N11=0,"0",SMALL(B11:M11,1))</f>
        <v>1.8333333333333333E-2</v>
      </c>
      <c r="U11" s="22">
        <f>IF(T11&gt;0,(COUNT($T$9:$T$83)-(RANK(T11,$T$9:$T$83)+COUNTIF($T$9:$T$83,T11))+2),"X")</f>
        <v>21</v>
      </c>
    </row>
    <row r="12" spans="1:21">
      <c r="A12" t="s">
        <v>2</v>
      </c>
      <c r="B12" s="2">
        <v>1.9560185185185184E-2</v>
      </c>
      <c r="C12" s="2">
        <v>1.9664351851851853E-2</v>
      </c>
      <c r="D12" s="2">
        <v>1.9768518518518515E-2</v>
      </c>
      <c r="E12" s="2"/>
      <c r="F12" s="2"/>
      <c r="G12" s="2">
        <v>2.0023148148148148E-2</v>
      </c>
      <c r="H12" s="2"/>
      <c r="I12" s="2">
        <v>1.9872685185185184E-2</v>
      </c>
      <c r="J12" s="2"/>
      <c r="K12" s="15"/>
      <c r="L12" s="15"/>
      <c r="M12" s="15"/>
      <c r="N12" s="19">
        <f>COUNT(B12:M12)</f>
        <v>5</v>
      </c>
      <c r="O12" s="23">
        <f>SUM(SMALL(B12:M12,{1,2,3,4,5}))</f>
        <v>9.8888888888888887E-2</v>
      </c>
      <c r="P12" s="8">
        <f>O12/5</f>
        <v>1.9777777777777776E-2</v>
      </c>
      <c r="Q12" s="14">
        <f>IF((COUNT(B12:M12))&gt;5,(SUM(SMALL(B12:M12,{1,2,3,4,5}))/5),IF(COUNT(B12:M12)=0,"",(SUM(B12:M12)/COUNT(B12:M12))))</f>
        <v>1.9777777777777776E-2</v>
      </c>
      <c r="R12" s="13">
        <f>IF(Q12&gt;0,(COUNT($Q$9:$Q$58)-(RANK(Q12,$Q$9:$Q$58)+COUNTIF($Q$9:$Q$58,Q12))+2),"")</f>
        <v>25</v>
      </c>
      <c r="S12" s="18">
        <f t="shared" si="0"/>
        <v>4</v>
      </c>
      <c r="T12" s="21">
        <f>IF(N12=0,"0",SMALL(B12:M12,1))</f>
        <v>1.9560185185185184E-2</v>
      </c>
      <c r="U12" s="22">
        <f>IF(T12&gt;0,(COUNT($T$9:$T$83)-(RANK(T12,$T$9:$T$83)+COUNTIF($T$9:$T$83,T12))+2),"X")</f>
        <v>30</v>
      </c>
    </row>
    <row r="13" spans="1:21">
      <c r="A13" t="s">
        <v>25</v>
      </c>
      <c r="B13" s="2"/>
      <c r="C13" s="2"/>
      <c r="D13" s="2">
        <v>2.0335648148148148E-2</v>
      </c>
      <c r="E13" s="2"/>
      <c r="F13" s="2"/>
      <c r="G13" s="2">
        <v>2.0358796296296295E-2</v>
      </c>
      <c r="H13" s="2"/>
      <c r="I13" s="2">
        <v>1.9791666666666666E-2</v>
      </c>
      <c r="J13" s="2">
        <v>2.0636574074074075E-2</v>
      </c>
      <c r="K13" s="15">
        <v>1.9456018518518518E-2</v>
      </c>
      <c r="L13" s="15"/>
      <c r="M13" s="15"/>
      <c r="N13" s="19">
        <f>COUNT(B13:M13)</f>
        <v>5</v>
      </c>
      <c r="O13" s="23">
        <f>SUM(B13:M13)</f>
        <v>0.1005787037037037</v>
      </c>
      <c r="P13" s="8">
        <f>O13/5</f>
        <v>2.011574074074074E-2</v>
      </c>
      <c r="Q13" s="14">
        <f>IF((COUNT(B13:M13))&gt;5,(SUM(SMALL(B13:M13,{1,2,3,4,5}))/5),IF(COUNT(B13:M13)=0,"",(SUM(B13:M13)/COUNT(B13:M13))))</f>
        <v>2.011574074074074E-2</v>
      </c>
      <c r="R13" s="13">
        <f>IF(Q13&gt;0,(COUNT($Q$9:$Q$58)-(RANK(Q13,$Q$9:$Q$58)+COUNTIF($Q$9:$Q$58,Q13))+2),"")</f>
        <v>29</v>
      </c>
      <c r="S13" s="18">
        <f t="shared" si="0"/>
        <v>5</v>
      </c>
      <c r="T13" s="21">
        <f>IF(N13=0,"0",SMALL(B13:M13,1))</f>
        <v>1.9456018518518518E-2</v>
      </c>
      <c r="U13" s="22">
        <f>IF(T13&gt;0,(COUNT($T$9:$T$83)-(RANK(T13,$T$9:$T$83)+COUNTIF($T$9:$T$83,T13))+2),"X")</f>
        <v>29</v>
      </c>
    </row>
    <row r="14" spans="1:21">
      <c r="A14" t="s">
        <v>11</v>
      </c>
      <c r="C14" s="2">
        <v>2.1307870370370369E-2</v>
      </c>
      <c r="D14" s="2">
        <v>2.0219907407407409E-2</v>
      </c>
      <c r="E14" s="2"/>
      <c r="F14" s="7">
        <v>2.0081018518518519E-2</v>
      </c>
      <c r="G14" s="7">
        <v>2.314814814814815E-2</v>
      </c>
      <c r="H14" s="7"/>
      <c r="I14" s="7"/>
      <c r="J14" s="7">
        <v>2.0185185185185184E-2</v>
      </c>
      <c r="K14" s="16">
        <v>2.0196759259259258E-2</v>
      </c>
      <c r="L14" s="16"/>
      <c r="M14" s="16"/>
      <c r="N14" s="19">
        <f>COUNT(B14:M14)</f>
        <v>6</v>
      </c>
      <c r="O14" s="23">
        <f>SUM(SMALL(B14:M14,{1,2,3,4,5}))</f>
        <v>0.10199074074074074</v>
      </c>
      <c r="P14" s="8">
        <f>O14/5</f>
        <v>2.0398148148148148E-2</v>
      </c>
      <c r="Q14" s="14">
        <f>IF((COUNT(B14:M14))&gt;5,(SUM(SMALL(B14:M14,{1,2,3,4,5}))/5),IF(COUNT(B14:M14)=0,"",(SUM(B14:M14)/COUNT(B14:M14))))</f>
        <v>2.0398148148148148E-2</v>
      </c>
      <c r="R14" s="13">
        <f>IF(Q14&gt;0,(COUNT($Q$9:$Q$58)-(RANK(Q14,$Q$9:$Q$58)+COUNTIF($Q$9:$Q$58,Q14))+2),"")</f>
        <v>32</v>
      </c>
      <c r="S14" s="18">
        <f t="shared" si="0"/>
        <v>6</v>
      </c>
      <c r="T14" s="21">
        <f>IF(N14=0,"0",SMALL(B14:M14,1))</f>
        <v>2.0081018518518519E-2</v>
      </c>
      <c r="U14" s="22">
        <f>IF(T14&gt;0,(COUNT($T$9:$T$83)-(RANK(T14,$T$9:$T$83)+COUNTIF($T$9:$T$83,T14))+2),"X")</f>
        <v>40</v>
      </c>
    </row>
    <row r="15" spans="1:21">
      <c r="A15" t="s">
        <v>3</v>
      </c>
      <c r="B15" s="2">
        <v>2.1770833333333336E-2</v>
      </c>
      <c r="C15" s="2">
        <v>2.2280092592592591E-2</v>
      </c>
      <c r="D15" s="2">
        <v>2.0798611111111111E-2</v>
      </c>
      <c r="E15" s="2"/>
      <c r="F15" s="2">
        <v>2.1168981481481483E-2</v>
      </c>
      <c r="G15" s="2">
        <v>2.0787037037037038E-2</v>
      </c>
      <c r="H15" s="2"/>
      <c r="I15" s="2"/>
      <c r="J15" s="2"/>
      <c r="K15" s="15"/>
      <c r="L15" s="15"/>
      <c r="M15" s="15"/>
      <c r="N15" s="19">
        <f>COUNT(B15:M15)</f>
        <v>5</v>
      </c>
      <c r="O15" s="23">
        <f>SUM(SMALL(B15:M15,{1,2,3,4,5}))</f>
        <v>0.10680555555555556</v>
      </c>
      <c r="P15" s="8">
        <f>O15/5</f>
        <v>2.1361111111111112E-2</v>
      </c>
      <c r="Q15" s="14">
        <f>IF((COUNT(B15:M15))&gt;5,(SUM(SMALL(B15:M15,{1,2,3,4,5}))/5),IF(COUNT(B15:M15)=0,"",(SUM(B15:M15)/COUNT(B15:M15))))</f>
        <v>2.1361111111111112E-2</v>
      </c>
      <c r="R15" s="13">
        <f>IF(Q15&gt;0,(COUNT($Q$9:$Q$58)-(RANK(Q15,$Q$9:$Q$58)+COUNTIF($Q$9:$Q$58,Q15))+2),"")</f>
        <v>38</v>
      </c>
      <c r="S15" s="18">
        <f t="shared" si="0"/>
        <v>7</v>
      </c>
      <c r="T15" s="21">
        <f>IF(N15=0,"0",SMALL(B15:M15,1))</f>
        <v>2.0787037037037038E-2</v>
      </c>
      <c r="U15" s="22">
        <f>IF(T15&gt;0,(COUNT($T$9:$T$83)-(RANK(T15,$T$9:$T$83)+COUNTIF($T$9:$T$83,T15))+2),"X")</f>
        <v>44</v>
      </c>
    </row>
    <row r="16" spans="1:21">
      <c r="A16" t="s">
        <v>5</v>
      </c>
      <c r="C16" s="2">
        <v>2.3217592592592592E-2</v>
      </c>
      <c r="D16" s="2">
        <v>2.2662037037037036E-2</v>
      </c>
      <c r="E16" s="2"/>
      <c r="F16" s="2"/>
      <c r="G16" s="2"/>
      <c r="H16" s="2">
        <v>2.2847222222222224E-2</v>
      </c>
      <c r="I16" s="2">
        <v>2.2916666666666669E-2</v>
      </c>
      <c r="J16" s="2">
        <v>2.3020833333333334E-2</v>
      </c>
      <c r="K16" s="15"/>
      <c r="L16" s="15"/>
      <c r="M16" s="15"/>
      <c r="N16" s="19">
        <f>COUNT(B16:M16)</f>
        <v>5</v>
      </c>
      <c r="O16" s="23">
        <f>SUM(SMALL(B16:M16,{1,2,3,4,5}))</f>
        <v>0.11466435185185186</v>
      </c>
      <c r="P16" s="8">
        <f>O16/5</f>
        <v>2.2932870370370374E-2</v>
      </c>
      <c r="Q16" s="14">
        <f>IF((COUNT(B16:M16))&gt;5,(SUM(SMALL(B16:M16,{1,2,3,4,5}))/5),IF(COUNT(B16:M16)=0,"",(SUM(B16:M16)/COUNT(B16:M16))))</f>
        <v>2.2932870370370374E-2</v>
      </c>
      <c r="R16" s="13">
        <f>IF(Q16&gt;0,(COUNT($Q$9:$Q$58)-(RANK(Q16,$Q$9:$Q$58)+COUNTIF($Q$9:$Q$58,Q16))+2),"")</f>
        <v>42</v>
      </c>
      <c r="S16" s="18">
        <f t="shared" si="0"/>
        <v>8</v>
      </c>
      <c r="T16" s="21">
        <f>IF(N16=0,"0",SMALL(B16:M16,1))</f>
        <v>2.2662037037037036E-2</v>
      </c>
      <c r="U16" s="22">
        <f>IF(T16&gt;0,(COUNT($T$9:$T$83)-(RANK(T16,$T$9:$T$83)+COUNTIF($T$9:$T$83,T16))+2),"X")</f>
        <v>52</v>
      </c>
    </row>
    <row r="17" spans="1:21">
      <c r="B17" s="2"/>
      <c r="C17" s="2"/>
      <c r="D17" s="2"/>
      <c r="E17" s="2"/>
      <c r="F17" s="2"/>
      <c r="G17" s="2"/>
      <c r="H17" s="2"/>
      <c r="I17" s="2"/>
      <c r="J17" s="2"/>
      <c r="K17" s="15"/>
      <c r="L17" s="15"/>
      <c r="M17" s="15"/>
      <c r="N17" s="19"/>
      <c r="O17" s="23"/>
      <c r="P17" s="8"/>
      <c r="Q17" s="14"/>
      <c r="S17" s="18"/>
      <c r="T17" s="21"/>
      <c r="U17" s="22"/>
    </row>
    <row r="18" spans="1:21">
      <c r="A18" t="s">
        <v>31</v>
      </c>
      <c r="C18" s="2"/>
      <c r="D18" s="2"/>
      <c r="E18" s="2">
        <v>1.6793981481481483E-2</v>
      </c>
      <c r="F18" s="2">
        <v>1.6631944444444446E-2</v>
      </c>
      <c r="G18" s="2">
        <v>1.6238425925925924E-2</v>
      </c>
      <c r="H18" s="2"/>
      <c r="I18" s="2"/>
      <c r="J18" s="2"/>
      <c r="K18" s="15">
        <v>1.6400462962962964E-2</v>
      </c>
      <c r="L18" s="15"/>
      <c r="M18" s="15"/>
      <c r="N18" s="19">
        <f>COUNT(B18:M18)</f>
        <v>4</v>
      </c>
      <c r="O18" s="23">
        <f>SUM(B18:M18)</f>
        <v>6.6064814814814812E-2</v>
      </c>
      <c r="P18" s="8">
        <f>O18/N18</f>
        <v>1.6516203703703703E-2</v>
      </c>
      <c r="Q18" s="14">
        <f>IF((COUNT(B18:M18))&gt;5,(SUM(SMALL(B18:M18,{1,2,3,4,5}))/5),IF(COUNT(B18:M18)=0,"",(SUM(B18:M18)/COUNT(B18:M18))))</f>
        <v>1.6516203703703703E-2</v>
      </c>
      <c r="R18" s="13">
        <f>IF(Q18&gt;0,(COUNT($Q$9:$Q$58)-(RANK(Q18,$Q$9:$Q$58)+COUNTIF($Q$9:$Q$58,Q18))+2),"")</f>
        <v>1</v>
      </c>
      <c r="S18" s="18" t="str">
        <f>IF(N18&gt;4,(1+SUMPRODUCT(($N$9:$N$58&gt;4)*($Q$9:$Q$58&lt;Q18))),"Series Incomplete")</f>
        <v>Series Incomplete</v>
      </c>
      <c r="T18" s="21">
        <f>IF(N18=0,"0",SMALL(B18:M18,1))</f>
        <v>1.6238425925925924E-2</v>
      </c>
      <c r="U18" s="22">
        <f>IF(T18&gt;0,(COUNT($T$9:$T$83)-(RANK(T18,$T$9:$T$83)+COUNTIF($T$9:$T$83,T18))+2),"X")</f>
        <v>4</v>
      </c>
    </row>
    <row r="19" spans="1:21">
      <c r="A19" t="s">
        <v>46</v>
      </c>
      <c r="B19" s="2"/>
      <c r="C19" s="2"/>
      <c r="D19" s="2"/>
      <c r="E19" s="2"/>
      <c r="F19" s="5"/>
      <c r="G19" s="7">
        <v>1.892361111111111E-2</v>
      </c>
      <c r="H19" s="7"/>
      <c r="I19" s="7">
        <v>1.6793981481481483E-2</v>
      </c>
      <c r="J19" s="7">
        <v>1.6759259259259258E-2</v>
      </c>
      <c r="K19" s="16">
        <v>1.6747685185185185E-2</v>
      </c>
      <c r="L19" s="16"/>
      <c r="M19" s="16"/>
      <c r="N19" s="19">
        <f>COUNT(B19:M19)</f>
        <v>4</v>
      </c>
      <c r="O19" s="23">
        <f>SUM(B19:M19)</f>
        <v>6.9224537037037043E-2</v>
      </c>
      <c r="P19" s="8">
        <f>O19/N19</f>
        <v>1.7306134259259261E-2</v>
      </c>
      <c r="Q19" s="14">
        <f>IF((COUNT(B19:M19))&gt;5,(SUM(SMALL(B19:M19,{1,2,3,4,5}))/5),IF(COUNT(B19:M19)=0,"",(SUM(B19:M19)/COUNT(B19:M19))))</f>
        <v>1.7306134259259261E-2</v>
      </c>
      <c r="R19" s="13">
        <f>IF(Q19&gt;0,(COUNT($Q$9:$Q$58)-(RANK(Q19,$Q$9:$Q$58)+COUNTIF($Q$9:$Q$58,Q19))+2),"")</f>
        <v>4</v>
      </c>
      <c r="S19" s="18" t="str">
        <f>IF(N19&gt;4,(1+SUMPRODUCT(($N$9:$N$58&gt;4)*($Q$9:$Q$58&lt;Q19))),"Series Incomplete")</f>
        <v>Series Incomplete</v>
      </c>
      <c r="T19" s="21">
        <f>IF(N19=0,"0",SMALL(B19:M19,1))</f>
        <v>1.6747685185185185E-2</v>
      </c>
      <c r="U19" s="22">
        <f>IF(T19&gt;0,(COUNT($T$9:$T$83)-(RANK(T19,$T$9:$T$83)+COUNTIF($T$9:$T$83,T19))+2),"X")</f>
        <v>5</v>
      </c>
    </row>
    <row r="20" spans="1:21">
      <c r="A20" t="s">
        <v>13</v>
      </c>
      <c r="B20" s="2"/>
      <c r="C20" s="2">
        <v>1.8090277777777778E-2</v>
      </c>
      <c r="D20" s="2">
        <v>1.7453703703703704E-2</v>
      </c>
      <c r="E20" s="2"/>
      <c r="F20" s="2"/>
      <c r="G20" s="2"/>
      <c r="H20" s="7">
        <v>1.7488425925925925E-2</v>
      </c>
      <c r="I20" s="7">
        <v>1.7499999999999998E-2</v>
      </c>
      <c r="J20" s="7"/>
      <c r="K20" s="16"/>
      <c r="L20" s="16"/>
      <c r="M20" s="16"/>
      <c r="N20" s="19">
        <f>COUNT(B20:M20)</f>
        <v>4</v>
      </c>
      <c r="O20" s="23">
        <f>SUM(B20:M20)</f>
        <v>7.0532407407407405E-2</v>
      </c>
      <c r="P20" s="8">
        <f>O20/N20</f>
        <v>1.7633101851851851E-2</v>
      </c>
      <c r="Q20" s="14">
        <f>IF((COUNT(B20:M20))&gt;5,(SUM(SMALL(B20:M20,{1,2,3,4,5}))/5),IF(COUNT(B20:M20)=0,"",(SUM(B20:M20)/COUNT(B20:M20))))</f>
        <v>1.7633101851851851E-2</v>
      </c>
      <c r="R20" s="13">
        <f>IF(Q20&gt;0,(COUNT($Q$9:$Q$58)-(RANK(Q20,$Q$9:$Q$58)+COUNTIF($Q$9:$Q$58,Q20))+2),"")</f>
        <v>5</v>
      </c>
      <c r="S20" s="18" t="str">
        <f>IF(N20&gt;4,(1+SUMPRODUCT(($N$9:$N$58&gt;4)*($Q$9:$Q$58&lt;Q20))),"Series Incomplete")</f>
        <v>Series Incomplete</v>
      </c>
      <c r="T20" s="21">
        <f>IF(N20=0,"0",SMALL(B20:M20,1))</f>
        <v>1.7453703703703704E-2</v>
      </c>
      <c r="U20" s="22">
        <f>IF(T20&gt;0,(COUNT($T$9:$T$83)-(RANK(T20,$T$9:$T$83)+COUNTIF($T$9:$T$83,T20))+2),"X")</f>
        <v>9</v>
      </c>
    </row>
    <row r="21" spans="1:21">
      <c r="A21" t="s">
        <v>30</v>
      </c>
      <c r="C21" s="2"/>
      <c r="D21" s="2"/>
      <c r="E21" s="2">
        <v>1.7997685185185186E-2</v>
      </c>
      <c r="F21" s="2">
        <v>1.7928240740740741E-2</v>
      </c>
      <c r="G21" s="2">
        <v>1.7800925925925925E-2</v>
      </c>
      <c r="H21" s="2">
        <v>1.7951388888888888E-2</v>
      </c>
      <c r="I21" s="2"/>
      <c r="J21" s="2"/>
      <c r="K21" s="15"/>
      <c r="L21" s="15"/>
      <c r="M21" s="15"/>
      <c r="N21" s="19">
        <f>COUNT(B21:M21)</f>
        <v>4</v>
      </c>
      <c r="O21" s="23">
        <f>SUM(B21:M21)</f>
        <v>7.1678240740740751E-2</v>
      </c>
      <c r="P21" s="8">
        <f>O21/N21</f>
        <v>1.7919560185185188E-2</v>
      </c>
      <c r="Q21" s="14">
        <f>IF((COUNT(B21:M21))&gt;5,(SUM(SMALL(B21:M21,{1,2,3,4,5}))/5),IF(COUNT(B21:M21)=0,"",(SUM(B21:M21)/COUNT(B21:M21))))</f>
        <v>1.7919560185185188E-2</v>
      </c>
      <c r="R21" s="13">
        <f>IF(Q21&gt;0,(COUNT($Q$9:$Q$58)-(RANK(Q21,$Q$9:$Q$58)+COUNTIF($Q$9:$Q$58,Q21))+2),"")</f>
        <v>9</v>
      </c>
      <c r="S21" s="18" t="str">
        <f>IF(N21&gt;4,(1+SUMPRODUCT(($N$9:$N$58&gt;4)*($Q$9:$Q$58&lt;Q21))),"Series Incomplete")</f>
        <v>Series Incomplete</v>
      </c>
      <c r="T21" s="21">
        <f>IF(N21=0,"0",SMALL(B21:M21,1))</f>
        <v>1.7800925925925925E-2</v>
      </c>
      <c r="U21" s="22">
        <f>IF(T21&gt;0,(COUNT($T$9:$T$83)-(RANK(T21,$T$9:$T$83)+COUNTIF($T$9:$T$83,T21))+2),"X")</f>
        <v>11</v>
      </c>
    </row>
    <row r="22" spans="1:21">
      <c r="A22" s="6" t="s">
        <v>36</v>
      </c>
      <c r="C22" s="2"/>
      <c r="D22" s="2"/>
      <c r="E22" s="2"/>
      <c r="F22" s="7">
        <v>1.894675925925926E-2</v>
      </c>
      <c r="G22" s="7">
        <v>1.9085648148148147E-2</v>
      </c>
      <c r="J22" s="11">
        <v>1.8819444444444448E-2</v>
      </c>
      <c r="K22" s="15">
        <v>1.8715277777777779E-2</v>
      </c>
      <c r="L22" s="15"/>
      <c r="M22" s="15"/>
      <c r="N22" s="19">
        <f>COUNT(B22:M22)</f>
        <v>4</v>
      </c>
      <c r="O22" s="23">
        <f>SUM(B22:M22)</f>
        <v>7.5567129629629623E-2</v>
      </c>
      <c r="P22" s="8">
        <f>O22/N22</f>
        <v>1.8891782407407406E-2</v>
      </c>
      <c r="Q22" s="14">
        <f>IF((COUNT(B22:M22))&gt;5,(SUM(SMALL(B22:M22,{1,2,3,4,5}))/5),IF(COUNT(B22:M22)=0,"",(SUM(B22:M22)/COUNT(B22:M22))))</f>
        <v>1.8891782407407406E-2</v>
      </c>
      <c r="R22" s="13">
        <f>IF(Q22&gt;0,(COUNT($Q$9:$Q$58)-(RANK(Q22,$Q$9:$Q$58)+COUNTIF($Q$9:$Q$58,Q22))+2),"")</f>
        <v>14</v>
      </c>
      <c r="S22" s="18" t="str">
        <f>IF(N22&gt;4,(1+SUMPRODUCT(($N$9:$N$58&gt;4)*($Q$9:$Q$58&lt;Q22))),"Series Incomplete")</f>
        <v>Series Incomplete</v>
      </c>
      <c r="T22" s="21">
        <f>IF(N22=0,"0",SMALL(B22:M22,1))</f>
        <v>1.8715277777777779E-2</v>
      </c>
      <c r="U22" s="22">
        <f>IF(T22&gt;0,(COUNT($T$9:$T$83)-(RANK(T22,$T$9:$T$83)+COUNTIF($T$9:$T$83,T22))+2),"X")</f>
        <v>26</v>
      </c>
    </row>
    <row r="23" spans="1:21">
      <c r="A23" t="s">
        <v>12</v>
      </c>
      <c r="C23" s="2">
        <v>2.0069444444444442E-2</v>
      </c>
      <c r="D23" s="2"/>
      <c r="E23" s="2"/>
      <c r="F23" s="2"/>
      <c r="G23" s="2">
        <v>1.9293981481481485E-2</v>
      </c>
      <c r="H23" s="2">
        <v>1.8657407407407407E-2</v>
      </c>
      <c r="I23" s="2">
        <v>1.8217592592592594E-2</v>
      </c>
      <c r="J23" s="2"/>
      <c r="K23" s="15"/>
      <c r="L23" s="15"/>
      <c r="M23" s="15"/>
      <c r="N23" s="19">
        <f>COUNT(B23:M23)</f>
        <v>4</v>
      </c>
      <c r="O23" s="23">
        <f>SUM(B23:M23)</f>
        <v>7.6238425925925932E-2</v>
      </c>
      <c r="P23" s="8">
        <f>O23/N23</f>
        <v>1.9059606481481483E-2</v>
      </c>
      <c r="Q23" s="14">
        <f>IF((COUNT(B23:M23))&gt;5,(SUM(SMALL(B23:M23,{1,2,3,4,5}))/5),IF(COUNT(B23:M23)=0,"",(SUM(B23:M23)/COUNT(B23:M23))))</f>
        <v>1.9059606481481483E-2</v>
      </c>
      <c r="R23" s="13">
        <f>IF(Q23&gt;0,(COUNT($Q$9:$Q$58)-(RANK(Q23,$Q$9:$Q$58)+COUNTIF($Q$9:$Q$58,Q23))+2),"")</f>
        <v>18</v>
      </c>
      <c r="S23" s="18" t="str">
        <f>IF(N23&gt;4,(1+SUMPRODUCT(($N$9:$N$58&gt;4)*($Q$9:$Q$58&lt;Q23))),"Series Incomplete")</f>
        <v>Series Incomplete</v>
      </c>
      <c r="T23" s="21">
        <f>IF(N23=0,"0",SMALL(B23:M23,1))</f>
        <v>1.8217592592592594E-2</v>
      </c>
      <c r="U23" s="22">
        <f>IF(T23&gt;0,(COUNT($T$9:$T$83)-(RANK(T23,$T$9:$T$83)+COUNTIF($T$9:$T$83,T23))+2),"X")</f>
        <v>17</v>
      </c>
    </row>
    <row r="24" spans="1:21">
      <c r="A24" t="s">
        <v>43</v>
      </c>
      <c r="B24" s="2"/>
      <c r="C24" s="2"/>
      <c r="D24" s="2"/>
      <c r="E24" s="2"/>
      <c r="F24" s="5"/>
      <c r="G24" s="7">
        <v>2.0868055555555556E-2</v>
      </c>
      <c r="H24" s="7">
        <v>2.056712962962963E-2</v>
      </c>
      <c r="I24" s="7"/>
      <c r="J24" s="7">
        <v>1.9780092592592592E-2</v>
      </c>
      <c r="K24" s="16">
        <v>2.0057870370370368E-2</v>
      </c>
      <c r="L24" s="16"/>
      <c r="M24" s="16"/>
      <c r="N24" s="19">
        <f>COUNT(B24:M24)</f>
        <v>4</v>
      </c>
      <c r="O24" s="23">
        <f>SUM(B24:M24)</f>
        <v>8.127314814814815E-2</v>
      </c>
      <c r="P24" s="8">
        <f>O24/N24</f>
        <v>2.0318287037037037E-2</v>
      </c>
      <c r="Q24" s="14">
        <f>IF((COUNT(B24:M24))&gt;5,(SUM(SMALL(B24:M24,{1,2,3,4,5}))/5),IF(COUNT(B24:M24)=0,"",(SUM(B24:M24)/COUNT(B24:M24))))</f>
        <v>2.0318287037037037E-2</v>
      </c>
      <c r="R24" s="13">
        <f>IF(Q24&gt;0,(COUNT($Q$9:$Q$58)-(RANK(Q24,$Q$9:$Q$58)+COUNTIF($Q$9:$Q$58,Q24))+2),"")</f>
        <v>30</v>
      </c>
      <c r="S24" s="18" t="str">
        <f>IF(N24&gt;4,(1+SUMPRODUCT(($N$9:$N$58&gt;4)*($Q$9:$Q$58&lt;Q24))),"Series Incomplete")</f>
        <v>Series Incomplete</v>
      </c>
      <c r="T24" s="21">
        <f>IF(N24=0,"0",SMALL(B24:M24,1))</f>
        <v>1.9780092592592592E-2</v>
      </c>
      <c r="U24" s="22">
        <f>IF(T24&gt;0,(COUNT($T$9:$T$83)-(RANK(T24,$T$9:$T$83)+COUNTIF($T$9:$T$83,T24))+2),"X")</f>
        <v>35</v>
      </c>
    </row>
    <row r="25" spans="1:21">
      <c r="A25" t="s">
        <v>20</v>
      </c>
      <c r="B25" s="2"/>
      <c r="C25" s="2"/>
      <c r="D25" s="2">
        <v>2.1041666666666667E-2</v>
      </c>
      <c r="E25" s="2"/>
      <c r="F25" s="7">
        <v>2.056712962962963E-2</v>
      </c>
      <c r="G25" s="7"/>
      <c r="H25" s="7"/>
      <c r="I25" s="7"/>
      <c r="J25" s="7">
        <v>2.074074074074074E-2</v>
      </c>
      <c r="K25" s="16">
        <v>2.0439814814814817E-2</v>
      </c>
      <c r="L25" s="16"/>
      <c r="M25" s="16"/>
      <c r="N25" s="19">
        <f>COUNT(B25:M25)</f>
        <v>4</v>
      </c>
      <c r="O25" s="23">
        <f>SUM(B25:M25)</f>
        <v>8.278935185185185E-2</v>
      </c>
      <c r="P25" s="8">
        <f>O25/N25</f>
        <v>2.0697337962962963E-2</v>
      </c>
      <c r="Q25" s="14">
        <f>IF((COUNT(B25:M25))&gt;5,(SUM(SMALL(B25:M25,{1,2,3,4,5}))/5),IF(COUNT(B25:M25)=0,"",(SUM(B25:M25)/COUNT(B25:M25))))</f>
        <v>2.0697337962962963E-2</v>
      </c>
      <c r="R25" s="13">
        <f>IF(Q25&gt;0,(COUNT($Q$9:$Q$58)-(RANK(Q25,$Q$9:$Q$58)+COUNTIF($Q$9:$Q$58,Q25))+2),"")</f>
        <v>34</v>
      </c>
      <c r="S25" s="18" t="str">
        <f>IF(N25&gt;4,(1+SUMPRODUCT(($N$9:$N$58&gt;4)*($Q$9:$Q$58&lt;Q25))),"Series Incomplete")</f>
        <v>Series Incomplete</v>
      </c>
      <c r="T25" s="21">
        <f>IF(N25=0,"0",SMALL(B25:M25,1))</f>
        <v>2.0439814814814817E-2</v>
      </c>
      <c r="U25" s="22">
        <f>IF(T25&gt;0,(COUNT($T$9:$T$83)-(RANK(T25,$T$9:$T$83)+COUNTIF($T$9:$T$83,T25))+2),"X")</f>
        <v>43</v>
      </c>
    </row>
    <row r="26" spans="1:21">
      <c r="A26" t="s">
        <v>17</v>
      </c>
      <c r="B26" s="2"/>
      <c r="C26" s="2"/>
      <c r="D26" s="2">
        <v>2.146990740740741E-2</v>
      </c>
      <c r="E26" s="2"/>
      <c r="F26" s="2">
        <v>2.2152777777777775E-2</v>
      </c>
      <c r="G26" s="2"/>
      <c r="H26" s="2"/>
      <c r="I26" s="2"/>
      <c r="J26" s="2">
        <v>2.1435185185185186E-2</v>
      </c>
      <c r="K26" s="15">
        <v>2.3483796296296298E-2</v>
      </c>
      <c r="L26" s="15"/>
      <c r="M26" s="15"/>
      <c r="N26" s="19">
        <f>COUNT(B26:M26)</f>
        <v>4</v>
      </c>
      <c r="O26" s="23">
        <f>SUM(B26:M26)</f>
        <v>8.8541666666666657E-2</v>
      </c>
      <c r="P26" s="8">
        <f>O26/N26</f>
        <v>2.2135416666666664E-2</v>
      </c>
      <c r="Q26" s="14">
        <f>IF((COUNT(B26:M26))&gt;5,(SUM(SMALL(B26:M26,{1,2,3,4,5}))/5),IF(COUNT(B26:M26)=0,"",(SUM(B26:M26)/COUNT(B26:M26))))</f>
        <v>2.2135416666666664E-2</v>
      </c>
      <c r="R26" s="13">
        <f>IF(Q26&gt;0,(COUNT($Q$9:$Q$58)-(RANK(Q26,$Q$9:$Q$58)+COUNTIF($Q$9:$Q$58,Q26))+2),"")</f>
        <v>40</v>
      </c>
      <c r="S26" s="18" t="str">
        <f>IF(N26&gt;4,(1+SUMPRODUCT(($N$9:$N$58&gt;4)*($Q$9:$Q$58&lt;Q26))),"Series Incomplete")</f>
        <v>Series Incomplete</v>
      </c>
      <c r="T26" s="21">
        <f>IF(N26=0,"0",SMALL(B26:M26,1))</f>
        <v>2.1435185185185186E-2</v>
      </c>
      <c r="U26" s="22">
        <f>IF(T26&gt;0,(COUNT($T$9:$T$83)-(RANK(T26,$T$9:$T$83)+COUNTIF($T$9:$T$83,T26))+2),"X")</f>
        <v>49</v>
      </c>
    </row>
    <row r="27" spans="1:21">
      <c r="B27" s="2"/>
      <c r="C27" s="2"/>
      <c r="D27" s="2"/>
      <c r="E27" s="2"/>
      <c r="F27" s="2"/>
      <c r="G27" s="2"/>
      <c r="H27" s="2"/>
      <c r="I27" s="2"/>
      <c r="J27" s="2"/>
      <c r="K27" s="15"/>
      <c r="L27" s="15"/>
      <c r="M27" s="15"/>
      <c r="N27" s="19"/>
      <c r="O27" s="23"/>
      <c r="P27" s="8"/>
      <c r="Q27" s="14"/>
      <c r="S27" s="18"/>
      <c r="T27" s="21"/>
      <c r="U27" s="22"/>
    </row>
    <row r="28" spans="1:21">
      <c r="A28" t="s">
        <v>51</v>
      </c>
      <c r="B28" s="1"/>
      <c r="C28" s="1"/>
      <c r="D28" s="1"/>
      <c r="E28" s="1"/>
      <c r="F28" s="1"/>
      <c r="G28" s="1"/>
      <c r="H28" s="2">
        <v>1.8229166666666668E-2</v>
      </c>
      <c r="I28" s="2">
        <v>1.7349537037037038E-2</v>
      </c>
      <c r="J28" s="2">
        <v>1.7893518518518517E-2</v>
      </c>
      <c r="K28" s="15"/>
      <c r="L28" s="15"/>
      <c r="M28" s="15"/>
      <c r="N28" s="19">
        <f>COUNT(B28:M28)</f>
        <v>3</v>
      </c>
      <c r="O28" s="23">
        <f>SUM(B28:M28)</f>
        <v>5.3472222222222227E-2</v>
      </c>
      <c r="P28" s="8">
        <f>O28/N28</f>
        <v>1.7824074074074076E-2</v>
      </c>
      <c r="Q28" s="14">
        <f>IF((COUNT(B28:M28))&gt;5,(SUM(SMALL(B28:M28,{1,2,3,4,5}))/5),IF(COUNT(B28:M28)=0,"",(SUM(B28:M28)/COUNT(B28:M28))))</f>
        <v>1.7824074074074076E-2</v>
      </c>
      <c r="R28" s="13">
        <f>IF(Q28&gt;0,(COUNT($Q$9:$Q$58)-(RANK(Q28,$Q$9:$Q$58)+COUNTIF($Q$9:$Q$58,Q28))+2),"")</f>
        <v>8</v>
      </c>
      <c r="S28" s="18" t="str">
        <f>IF(N28&gt;4,(1+SUMPRODUCT(($N$9:$N$58&gt;4)*($Q$9:$Q$58&lt;Q28))),"Series Incomplete")</f>
        <v>Series Incomplete</v>
      </c>
      <c r="T28" s="21">
        <f>IF(N28=0,"0",SMALL(B28:M28,1))</f>
        <v>1.7349537037037038E-2</v>
      </c>
      <c r="U28" s="22">
        <f>IF(T28&gt;0,(COUNT($T$9:$T$83)-(RANK(T28,$T$9:$T$83)+COUNTIF($T$9:$T$83,T28))+2),"X")</f>
        <v>8</v>
      </c>
    </row>
    <row r="29" spans="1:21">
      <c r="A29" t="s">
        <v>21</v>
      </c>
      <c r="B29" s="2"/>
      <c r="C29" s="2"/>
      <c r="D29" s="2">
        <v>1.8391203703703705E-2</v>
      </c>
      <c r="E29" s="2">
        <v>1.8483796296296297E-2</v>
      </c>
      <c r="F29" s="2"/>
      <c r="G29" s="2">
        <v>1.8796296296296297E-2</v>
      </c>
      <c r="H29" s="2"/>
      <c r="I29" s="2"/>
      <c r="J29" s="2"/>
      <c r="K29" s="15"/>
      <c r="L29" s="15"/>
      <c r="M29" s="15"/>
      <c r="N29" s="19">
        <f>COUNT(B29:M29)</f>
        <v>3</v>
      </c>
      <c r="O29" s="23">
        <f>SUM(B29:M29)</f>
        <v>5.5671296296296302E-2</v>
      </c>
      <c r="P29" s="8">
        <f>O29/N29</f>
        <v>1.8557098765432101E-2</v>
      </c>
      <c r="Q29" s="14">
        <f>IF((COUNT(B29:M29))&gt;5,(SUM(SMALL(B29:M29,{1,2,3,4,5}))/5),IF(COUNT(B29:M29)=0,"",(SUM(B29:M29)/COUNT(B29:M29))))</f>
        <v>1.8557098765432101E-2</v>
      </c>
      <c r="R29" s="13">
        <f>IF(Q29&gt;0,(COUNT($Q$9:$Q$58)-(RANK(Q29,$Q$9:$Q$58)+COUNTIF($Q$9:$Q$58,Q29))+2),"")</f>
        <v>12</v>
      </c>
      <c r="S29" s="18" t="str">
        <f>IF(N29&gt;4,(1+SUMPRODUCT(($N$9:$N$58&gt;4)*($Q$9:$Q$58&lt;Q29))),"Series Incomplete")</f>
        <v>Series Incomplete</v>
      </c>
      <c r="T29" s="21">
        <f>IF(N29=0,"0",SMALL(B29:M29,1))</f>
        <v>1.8391203703703705E-2</v>
      </c>
      <c r="U29" s="22">
        <f>IF(T29&gt;0,(COUNT($T$9:$T$83)-(RANK(T29,$T$9:$T$83)+COUNTIF($T$9:$T$83,T29))+2),"X")</f>
        <v>22</v>
      </c>
    </row>
    <row r="30" spans="1:21">
      <c r="A30" t="s">
        <v>49</v>
      </c>
      <c r="B30" s="2"/>
      <c r="C30" s="2"/>
      <c r="D30" s="2"/>
      <c r="E30" s="2"/>
      <c r="F30" s="5"/>
      <c r="G30" s="5"/>
      <c r="H30" s="9">
        <v>1.90625E-2</v>
      </c>
      <c r="I30" s="9">
        <v>1.8298611111111113E-2</v>
      </c>
      <c r="J30" s="9"/>
      <c r="K30" s="17">
        <v>1.9618055555555555E-2</v>
      </c>
      <c r="L30" s="17"/>
      <c r="M30" s="17"/>
      <c r="N30" s="19">
        <f>COUNT(B30:M30)</f>
        <v>3</v>
      </c>
      <c r="O30" s="23">
        <f>SUM(B30:M30)</f>
        <v>5.6979166666666664E-2</v>
      </c>
      <c r="P30" s="8">
        <f>O30/N30</f>
        <v>1.8993055555555555E-2</v>
      </c>
      <c r="Q30" s="14">
        <f>IF((COUNT(B30:M30))&gt;5,(SUM(SMALL(B30:M30,{1,2,3,4,5}))/5),IF(COUNT(B30:M30)=0,"",(SUM(B30:M30)/COUNT(B30:M30))))</f>
        <v>1.8993055555555555E-2</v>
      </c>
      <c r="R30" s="13">
        <f>IF(Q30&gt;0,(COUNT($Q$9:$Q$58)-(RANK(Q30,$Q$9:$Q$58)+COUNTIF($Q$9:$Q$58,Q30))+2),"")</f>
        <v>15</v>
      </c>
      <c r="S30" s="18" t="str">
        <f>IF(N30&gt;4,(1+SUMPRODUCT(($N$9:$N$58&gt;4)*($Q$9:$Q$58&lt;Q30))),"Series Incomplete")</f>
        <v>Series Incomplete</v>
      </c>
      <c r="T30" s="21">
        <f>IF(N30=0,"0",SMALL(B30:M30,1))</f>
        <v>1.8298611111111113E-2</v>
      </c>
      <c r="U30" s="22">
        <f>IF(T30&gt;0,(COUNT($T$9:$T$83)-(RANK(T30,$T$9:$T$83)+COUNTIF($T$9:$T$83,T30))+2),"X")</f>
        <v>19</v>
      </c>
    </row>
    <row r="31" spans="1:21">
      <c r="A31" t="s">
        <v>6</v>
      </c>
      <c r="C31" s="2">
        <v>2.1840277777777778E-2</v>
      </c>
      <c r="D31" s="2"/>
      <c r="E31" s="2"/>
      <c r="F31" s="2"/>
      <c r="G31" s="2"/>
      <c r="H31" s="2"/>
      <c r="I31" s="2">
        <v>1.9814814814814816E-2</v>
      </c>
      <c r="J31" s="2"/>
      <c r="K31" s="15">
        <v>2.0856481481481479E-2</v>
      </c>
      <c r="L31" s="15"/>
      <c r="M31" s="15"/>
      <c r="N31" s="19">
        <f>COUNT(B31:M31)</f>
        <v>3</v>
      </c>
      <c r="O31" s="23">
        <f>SUM(B31:M31)</f>
        <v>6.2511574074074067E-2</v>
      </c>
      <c r="P31" s="8">
        <f>O31/N31</f>
        <v>2.0837191358024688E-2</v>
      </c>
      <c r="Q31" s="14">
        <f>IF((COUNT(B31:M31))&gt;5,(SUM(SMALL(B31:M31,{1,2,3,4,5}))/5),IF(COUNT(B31:M31)=0,"",(SUM(B31:M31)/COUNT(B31:M31))))</f>
        <v>2.0837191358024688E-2</v>
      </c>
      <c r="R31" s="13">
        <f>IF(Q31&gt;0,(COUNT($Q$9:$Q$58)-(RANK(Q31,$Q$9:$Q$58)+COUNTIF($Q$9:$Q$58,Q31))+2),"")</f>
        <v>35</v>
      </c>
      <c r="S31" s="18" t="str">
        <f>IF(N31&gt;4,(1+SUMPRODUCT(($N$9:$N$58&gt;4)*($Q$9:$Q$58&lt;Q31))),"Series Incomplete")</f>
        <v>Series Incomplete</v>
      </c>
      <c r="T31" s="21">
        <f>IF(N31=0,"0",SMALL(B31:M31,1))</f>
        <v>1.9814814814814816E-2</v>
      </c>
      <c r="U31" s="22">
        <f>IF(T31&gt;0,(COUNT($T$9:$T$83)-(RANK(T31,$T$9:$T$83)+COUNTIF($T$9:$T$83,T31))+2),"X")</f>
        <v>37</v>
      </c>
    </row>
    <row r="32" spans="1:21">
      <c r="C32" s="2"/>
      <c r="D32" s="2"/>
      <c r="E32" s="2"/>
      <c r="F32" s="2"/>
      <c r="G32" s="2"/>
      <c r="H32" s="2"/>
      <c r="I32" s="2"/>
      <c r="J32" s="2"/>
      <c r="K32" s="15"/>
      <c r="L32" s="15"/>
      <c r="M32" s="15"/>
      <c r="N32" s="19"/>
      <c r="O32" s="23"/>
      <c r="P32" s="8"/>
      <c r="Q32" s="14"/>
      <c r="S32" s="18"/>
      <c r="T32" s="21"/>
      <c r="U32" s="22"/>
    </row>
    <row r="33" spans="1:21" ht="14.25" customHeight="1">
      <c r="A33" t="s">
        <v>56</v>
      </c>
      <c r="B33" s="2"/>
      <c r="C33" s="2"/>
      <c r="D33" s="2"/>
      <c r="E33" s="2"/>
      <c r="F33" s="5"/>
      <c r="G33" s="5"/>
      <c r="H33" s="9">
        <v>1.744212962962963E-2</v>
      </c>
      <c r="I33" s="9">
        <v>1.6041666666666666E-2</v>
      </c>
      <c r="J33" s="9"/>
      <c r="K33" s="17"/>
      <c r="L33" s="17"/>
      <c r="M33" s="17"/>
      <c r="N33" s="19">
        <f>COUNT(B33:M33)</f>
        <v>2</v>
      </c>
      <c r="O33" s="23">
        <f>SUM(B33:M33)</f>
        <v>3.3483796296296296E-2</v>
      </c>
      <c r="P33" s="8">
        <f>O33/N33</f>
        <v>1.6741898148148148E-2</v>
      </c>
      <c r="Q33" s="14">
        <f>IF((COUNT(B33:M33))&gt;5,(SUM(SMALL(B33:M33,{1,2,3,4,5}))/5),IF(COUNT(B33:M33)=0,"",(SUM(B33:M33)/COUNT(B33:M33))))</f>
        <v>1.6741898148148148E-2</v>
      </c>
      <c r="R33" s="13">
        <f>IF(Q33&gt;0,(COUNT($Q$9:$Q$58)-(RANK(Q33,$Q$9:$Q$58)+COUNTIF($Q$9:$Q$58,Q33))+2),"")</f>
        <v>2</v>
      </c>
      <c r="S33" s="18" t="str">
        <f>IF(N33&gt;4,(1+SUMPRODUCT(($N$9:$N$58&gt;4)*($Q$9:$Q$58&lt;Q33))),"Series Incomplete")</f>
        <v>Series Incomplete</v>
      </c>
      <c r="T33" s="21">
        <f>IF(N33=0,"0",SMALL(B33:M33,1))</f>
        <v>1.6041666666666666E-2</v>
      </c>
      <c r="U33" s="22">
        <f>IF(T33&gt;0,(COUNT($T$9:$T$83)-(RANK(T33,$T$9:$T$83)+COUNTIF($T$9:$T$83,T33))+2),"X")</f>
        <v>3</v>
      </c>
    </row>
    <row r="34" spans="1:21">
      <c r="A34" t="s">
        <v>48</v>
      </c>
      <c r="B34" s="2"/>
      <c r="C34" s="2"/>
      <c r="D34" s="2"/>
      <c r="E34" s="2"/>
      <c r="F34" s="5"/>
      <c r="G34" s="7">
        <v>1.9131944444444444E-2</v>
      </c>
      <c r="H34" s="7"/>
      <c r="I34" s="7">
        <v>1.8101851851851852E-2</v>
      </c>
      <c r="J34" s="7"/>
      <c r="K34" s="16"/>
      <c r="L34" s="16"/>
      <c r="M34" s="16"/>
      <c r="N34" s="19">
        <f>COUNT(B34:M34)</f>
        <v>2</v>
      </c>
      <c r="O34" s="23">
        <f>SUM(B34:M34)</f>
        <v>3.7233796296296293E-2</v>
      </c>
      <c r="P34" s="8">
        <f>O34/N34</f>
        <v>1.8616898148148146E-2</v>
      </c>
      <c r="Q34" s="14">
        <f>IF((COUNT(B34:M34))&gt;5,(SUM(SMALL(B34:M34,{1,2,3,4,5}))/5),IF(COUNT(B34:M34)=0,"",(SUM(B34:M34)/COUNT(B34:M34))))</f>
        <v>1.8616898148148146E-2</v>
      </c>
      <c r="R34" s="13">
        <f>IF(Q34&gt;0,(COUNT($Q$9:$Q$58)-(RANK(Q34,$Q$9:$Q$58)+COUNTIF($Q$9:$Q$58,Q34))+2),"")</f>
        <v>13</v>
      </c>
      <c r="S34" s="18" t="str">
        <f>IF(N34&gt;4,(1+SUMPRODUCT(($N$9:$N$58&gt;4)*($Q$9:$Q$58&lt;Q34))),"Series Incomplete")</f>
        <v>Series Incomplete</v>
      </c>
      <c r="T34" s="21">
        <f>IF(N34=0,"0",SMALL(B34:M34,1))</f>
        <v>1.8101851851851852E-2</v>
      </c>
      <c r="U34" s="22">
        <f>IF(T34&gt;0,(COUNT($T$9:$T$83)-(RANK(T34,$T$9:$T$83)+COUNTIF($T$9:$T$83,T34))+2),"X")</f>
        <v>14</v>
      </c>
    </row>
    <row r="35" spans="1:21">
      <c r="A35" t="s">
        <v>8</v>
      </c>
      <c r="C35" s="2">
        <v>2.0173611111111111E-2</v>
      </c>
      <c r="D35" s="2"/>
      <c r="E35" s="2"/>
      <c r="F35" s="2"/>
      <c r="G35" s="2"/>
      <c r="H35" s="2"/>
      <c r="I35" s="2">
        <v>1.8240740740740741E-2</v>
      </c>
      <c r="J35" s="2"/>
      <c r="K35" s="15"/>
      <c r="L35" s="15"/>
      <c r="M35" s="15"/>
      <c r="N35" s="19">
        <f>COUNT(B35:M35)</f>
        <v>2</v>
      </c>
      <c r="O35" s="23">
        <f>SUM(B35:M35)</f>
        <v>3.8414351851851852E-2</v>
      </c>
      <c r="P35" s="8">
        <f>O35/N35</f>
        <v>1.9207175925925926E-2</v>
      </c>
      <c r="Q35" s="14">
        <f>IF((COUNT(B35:M35))&gt;5,(SUM(SMALL(B35:M35,{1,2,3,4,5}))/5),IF(COUNT(B35:M35)=0,"",(SUM(B35:M35)/COUNT(B35:M35))))</f>
        <v>1.9207175925925926E-2</v>
      </c>
      <c r="R35" s="13">
        <f>IF(Q35&gt;0,(COUNT($Q$9:$Q$58)-(RANK(Q35,$Q$9:$Q$58)+COUNTIF($Q$9:$Q$58,Q35))+2),"")</f>
        <v>20</v>
      </c>
      <c r="S35" s="18" t="str">
        <f>IF(N35&gt;4,(1+SUMPRODUCT(($N$9:$N$58&gt;4)*($Q$9:$Q$58&lt;Q35))),"Series Incomplete")</f>
        <v>Series Incomplete</v>
      </c>
      <c r="T35" s="21">
        <f>IF(N35=0,"0",SMALL(B35:M35,1))</f>
        <v>1.8240740740740741E-2</v>
      </c>
      <c r="U35" s="22">
        <f>IF(T35&gt;0,(COUNT($T$9:$T$83)-(RANK(T35,$T$9:$T$83)+COUNTIF($T$9:$T$83,T35))+2),"X")</f>
        <v>18</v>
      </c>
    </row>
    <row r="36" spans="1:21">
      <c r="A36" t="s">
        <v>22</v>
      </c>
      <c r="B36" s="2"/>
      <c r="C36" s="2"/>
      <c r="D36" s="2">
        <v>1.9606481481481482E-2</v>
      </c>
      <c r="E36" s="2"/>
      <c r="F36" s="2"/>
      <c r="G36" s="2">
        <v>1.9583333333333331E-2</v>
      </c>
      <c r="H36" s="2"/>
      <c r="I36" s="2"/>
      <c r="J36" s="2"/>
      <c r="K36" s="15"/>
      <c r="L36" s="15"/>
      <c r="M36" s="15"/>
      <c r="N36" s="19">
        <f>COUNT(B36:M36)</f>
        <v>2</v>
      </c>
      <c r="O36" s="23">
        <f>SUM(B36:M36)</f>
        <v>3.9189814814814816E-2</v>
      </c>
      <c r="P36" s="8">
        <f>O36/N36</f>
        <v>1.9594907407407408E-2</v>
      </c>
      <c r="Q36" s="14">
        <f>IF((COUNT(B36:M36))&gt;5,(SUM(SMALL(B36:M36,{1,2,3,4,5}))/5),IF(COUNT(B36:M36)=0,"",(SUM(B36:M36)/COUNT(B36:M36))))</f>
        <v>1.9594907407407408E-2</v>
      </c>
      <c r="R36" s="13">
        <f>IF(Q36&gt;0,(COUNT($Q$9:$Q$58)-(RANK(Q36,$Q$9:$Q$58)+COUNTIF($Q$9:$Q$58,Q36))+2),"")</f>
        <v>22</v>
      </c>
      <c r="S36" s="18" t="str">
        <f>IF(N36&gt;4,(1+SUMPRODUCT(($N$9:$N$58&gt;4)*($Q$9:$Q$58&lt;Q36))),"Series Incomplete")</f>
        <v>Series Incomplete</v>
      </c>
      <c r="T36" s="21">
        <f>IF(N36=0,"0",SMALL(B36:M36,1))</f>
        <v>1.9583333333333331E-2</v>
      </c>
      <c r="U36" s="22">
        <f>IF(T36&gt;0,(COUNT($T$9:$T$83)-(RANK(T36,$T$9:$T$83)+COUNTIF($T$9:$T$83,T36))+2),"X")</f>
        <v>31</v>
      </c>
    </row>
    <row r="37" spans="1:21">
      <c r="A37" s="6" t="s">
        <v>34</v>
      </c>
      <c r="C37" s="2"/>
      <c r="D37" s="2"/>
      <c r="E37" s="2"/>
      <c r="F37" s="7">
        <v>1.9652777777777779E-2</v>
      </c>
      <c r="G37" s="7"/>
      <c r="H37" s="7"/>
      <c r="I37" s="7"/>
      <c r="J37" s="7">
        <v>1.9733796296296298E-2</v>
      </c>
      <c r="K37" s="16"/>
      <c r="L37" s="16"/>
      <c r="M37" s="16"/>
      <c r="N37" s="19">
        <f>COUNT(B37:M37)</f>
        <v>2</v>
      </c>
      <c r="O37" s="23">
        <f>SUM(B37:M37)</f>
        <v>3.9386574074074074E-2</v>
      </c>
      <c r="P37" s="8">
        <f>O37/N37</f>
        <v>1.9693287037037037E-2</v>
      </c>
      <c r="Q37" s="14">
        <f>IF((COUNT(B37:M37))&gt;5,(SUM(SMALL(B37:M37,{1,2,3,4,5}))/5),IF(COUNT(B37:M37)=0,"",(SUM(B37:M37)/COUNT(B37:M37))))</f>
        <v>1.9693287037037037E-2</v>
      </c>
      <c r="R37" s="13">
        <f>IF(Q37&gt;0,(COUNT($Q$9:$Q$58)-(RANK(Q37,$Q$9:$Q$58)+COUNTIF($Q$9:$Q$58,Q37))+2),"")</f>
        <v>24</v>
      </c>
      <c r="S37" s="18" t="str">
        <f>IF(N37&gt;4,(1+SUMPRODUCT(($N$9:$N$58&gt;4)*($Q$9:$Q$58&lt;Q37))),"Series Incomplete")</f>
        <v>Series Incomplete</v>
      </c>
      <c r="T37" s="21">
        <f>IF(N37=0,"0",SMALL(B37:M37,1))</f>
        <v>1.9652777777777779E-2</v>
      </c>
      <c r="U37" s="22">
        <f>IF(T37&gt;0,(COUNT($T$9:$T$83)-(RANK(T37,$T$9:$T$83)+COUNTIF($T$9:$T$83,T37))+2),"X")</f>
        <v>32</v>
      </c>
    </row>
    <row r="38" spans="1:21">
      <c r="A38" t="s">
        <v>9</v>
      </c>
      <c r="B38" s="2"/>
      <c r="C38" s="2"/>
      <c r="D38" s="2"/>
      <c r="E38" s="2"/>
      <c r="F38" s="2">
        <v>1.9780092592592592E-2</v>
      </c>
      <c r="G38" s="2"/>
      <c r="H38" s="2"/>
      <c r="I38" s="2">
        <v>2.0057870370370368E-2</v>
      </c>
      <c r="J38" s="2"/>
      <c r="K38" s="15"/>
      <c r="L38" s="15"/>
      <c r="M38" s="15"/>
      <c r="N38" s="19">
        <f>COUNT(B38:M38)</f>
        <v>2</v>
      </c>
      <c r="O38" s="23">
        <f>SUM(B38:M38)</f>
        <v>3.9837962962962964E-2</v>
      </c>
      <c r="P38" s="8">
        <f>O38/N38</f>
        <v>1.9918981481481482E-2</v>
      </c>
      <c r="Q38" s="14">
        <f>IF((COUNT(B38:M38))&gt;5,(SUM(SMALL(B38:M38,{1,2,3,4,5}))/5),IF(COUNT(B38:M38)=0,"",(SUM(B38:M38)/COUNT(B38:M38))))</f>
        <v>1.9918981481481482E-2</v>
      </c>
      <c r="R38" s="13">
        <f>IF(Q38&gt;0,(COUNT($Q$9:$Q$58)-(RANK(Q38,$Q$9:$Q$58)+COUNTIF($Q$9:$Q$58,Q38))+2),"")</f>
        <v>27</v>
      </c>
      <c r="S38" s="18" t="str">
        <f>IF(N38&gt;4,(1+SUMPRODUCT(($N$9:$N$58&gt;4)*($Q$9:$Q$58&lt;Q38))),"Series Incomplete")</f>
        <v>Series Incomplete</v>
      </c>
      <c r="T38" s="21">
        <f>IF(N38=0,"0",SMALL(B38:M38,1))</f>
        <v>1.9780092592592592E-2</v>
      </c>
      <c r="U38" s="22">
        <f>IF(T38&gt;0,(COUNT($T$9:$T$83)-(RANK(T38,$T$9:$T$83)+COUNTIF($T$9:$T$83,T38))+2),"X")</f>
        <v>35</v>
      </c>
    </row>
    <row r="39" spans="1:21">
      <c r="A39" t="s">
        <v>7</v>
      </c>
      <c r="C39" s="2">
        <v>2.0405092592592593E-2</v>
      </c>
      <c r="D39" s="2"/>
      <c r="E39" s="2"/>
      <c r="F39" s="2"/>
      <c r="G39" s="2"/>
      <c r="H39" s="2">
        <v>2.028935185185185E-2</v>
      </c>
      <c r="I39" s="2"/>
      <c r="J39" s="2"/>
      <c r="K39" s="15"/>
      <c r="L39" s="15"/>
      <c r="M39" s="15"/>
      <c r="N39" s="19">
        <f>COUNT(B39:M39)</f>
        <v>2</v>
      </c>
      <c r="O39" s="23">
        <f>SUM(B39:M39)</f>
        <v>4.0694444444444443E-2</v>
      </c>
      <c r="P39" s="8">
        <f>O39/N39</f>
        <v>2.0347222222222221E-2</v>
      </c>
      <c r="Q39" s="14">
        <f>IF((COUNT(B39:M39))&gt;5,(SUM(SMALL(B39:M39,{1,2,3,4,5}))/5),IF(COUNT(B39:M39)=0,"",(SUM(B39:M39)/COUNT(B39:M39))))</f>
        <v>2.0347222222222221E-2</v>
      </c>
      <c r="R39" s="13">
        <f>IF(Q39&gt;0,(COUNT($Q$9:$Q$58)-(RANK(Q39,$Q$9:$Q$58)+COUNTIF($Q$9:$Q$58,Q39))+2),"")</f>
        <v>31</v>
      </c>
      <c r="S39" s="18" t="str">
        <f>IF(N39&gt;4,(1+SUMPRODUCT(($N$9:$N$58&gt;4)*($Q$9:$Q$58&lt;Q39))),"Series Incomplete")</f>
        <v>Series Incomplete</v>
      </c>
      <c r="T39" s="21">
        <f>IF(N39=0,"0",SMALL(B39:M39,1))</f>
        <v>2.028935185185185E-2</v>
      </c>
      <c r="U39" s="22">
        <f>IF(T39&gt;0,(COUNT($T$9:$T$83)-(RANK(T39,$T$9:$T$83)+COUNTIF($T$9:$T$83,T39))+2),"X")</f>
        <v>41</v>
      </c>
    </row>
    <row r="40" spans="1:21">
      <c r="A40" t="s">
        <v>10</v>
      </c>
      <c r="C40" s="2">
        <v>2.4004629629629629E-2</v>
      </c>
      <c r="D40" s="2">
        <v>2.2719907407407411E-2</v>
      </c>
      <c r="E40" s="2"/>
      <c r="F40" s="2"/>
      <c r="G40" s="2"/>
      <c r="H40" s="2"/>
      <c r="I40" s="2"/>
      <c r="J40" s="2"/>
      <c r="K40" s="15"/>
      <c r="L40" s="15"/>
      <c r="M40" s="15"/>
      <c r="N40" s="19">
        <f>COUNT(B40:M40)</f>
        <v>2</v>
      </c>
      <c r="O40" s="23">
        <f>SUM(B40:M40)</f>
        <v>4.6724537037037037E-2</v>
      </c>
      <c r="P40" s="8">
        <f>O40/N40</f>
        <v>2.3362268518518518E-2</v>
      </c>
      <c r="Q40" s="14">
        <f>IF((COUNT(B40:M40))&gt;5,(SUM(SMALL(B40:M40,{1,2,3,4,5}))/5),IF(COUNT(B40:M40)=0,"",(SUM(B40:M40)/COUNT(B40:M40))))</f>
        <v>2.3362268518518518E-2</v>
      </c>
      <c r="R40" s="13">
        <f>IF(Q40&gt;0,(COUNT($Q$9:$Q$58)-(RANK(Q40,$Q$9:$Q$58)+COUNTIF($Q$9:$Q$58,Q40))+2),"")</f>
        <v>44</v>
      </c>
      <c r="S40" s="18" t="str">
        <f>IF(N40&gt;4,(1+SUMPRODUCT(($N$9:$N$58&gt;4)*($Q$9:$Q$58&lt;Q40))),"Series Incomplete")</f>
        <v>Series Incomplete</v>
      </c>
      <c r="T40" s="21">
        <f>IF(N40=0,"0",SMALL(B40:M40,1))</f>
        <v>2.2719907407407411E-2</v>
      </c>
      <c r="U40" s="22">
        <f>IF(T40&gt;0,(COUNT($T$9:$T$83)-(RANK(T40,$T$9:$T$83)+COUNTIF($T$9:$T$83,T40))+2),"X")</f>
        <v>53</v>
      </c>
    </row>
    <row r="41" spans="1:21">
      <c r="C41" s="2"/>
      <c r="D41" s="2"/>
      <c r="E41" s="2"/>
      <c r="F41" s="2"/>
      <c r="G41" s="2"/>
      <c r="H41" s="2"/>
      <c r="I41" s="2"/>
      <c r="J41" s="2"/>
      <c r="K41" s="15"/>
      <c r="L41" s="15"/>
      <c r="M41" s="15"/>
      <c r="N41" s="19"/>
      <c r="O41" s="23"/>
      <c r="P41" s="8"/>
      <c r="Q41" s="14"/>
      <c r="S41" s="18"/>
      <c r="T41" s="21"/>
      <c r="U41" s="22"/>
    </row>
    <row r="42" spans="1:21">
      <c r="A42" t="s">
        <v>61</v>
      </c>
      <c r="B42" s="2"/>
      <c r="C42" s="2"/>
      <c r="D42" s="2"/>
      <c r="E42" s="2"/>
      <c r="F42" s="5"/>
      <c r="G42" s="7"/>
      <c r="H42" s="7"/>
      <c r="I42" s="2">
        <v>1.6921296296296299E-2</v>
      </c>
      <c r="J42" s="2"/>
      <c r="K42" s="15"/>
      <c r="L42" s="15"/>
      <c r="M42" s="15"/>
      <c r="N42" s="19">
        <f>COUNT(B42:M42)</f>
        <v>1</v>
      </c>
      <c r="O42" s="23">
        <f>SUM(B42:M42)</f>
        <v>1.6921296296296299E-2</v>
      </c>
      <c r="P42" s="8"/>
      <c r="Q42" s="14">
        <f>IF((COUNT(B42:M42))&gt;5,(SUM(SMALL(B42:M42,{1,2,3,4,5}))/5),IF(COUNT(B42:M42)=0,"",(SUM(B42:M42)/COUNT(B42:M42))))</f>
        <v>1.6921296296296299E-2</v>
      </c>
      <c r="R42" s="13">
        <f>IF(Q42&gt;0,(COUNT($Q$9:$Q$58)-(RANK(Q42,$Q$9:$Q$58)+COUNTIF($Q$9:$Q$58,Q42))+2),"")</f>
        <v>3</v>
      </c>
      <c r="S42" s="18" t="str">
        <f>IF(N42&gt;4,(1+SUMPRODUCT(($N$9:$N$58&gt;4)*($Q$9:$Q$58&lt;Q42))),"Series Incomplete")</f>
        <v>Series Incomplete</v>
      </c>
      <c r="T42" s="21">
        <f>IF(N42=0,"0",SMALL(B42:M42,1))</f>
        <v>1.6921296296296299E-2</v>
      </c>
      <c r="U42" s="22">
        <f>IF(T42&gt;0,(COUNT($T$9:$T$83)-(RANK(T42,$T$9:$T$83)+COUNTIF($T$9:$T$83,T42))+2),"X")</f>
        <v>6</v>
      </c>
    </row>
    <row r="43" spans="1:21">
      <c r="A43" t="s">
        <v>29</v>
      </c>
      <c r="C43" s="2"/>
      <c r="D43" s="2"/>
      <c r="E43" s="2">
        <v>1.7696759259259259E-2</v>
      </c>
      <c r="F43" s="2"/>
      <c r="G43" s="2"/>
      <c r="H43" s="2"/>
      <c r="I43" s="2"/>
      <c r="J43" s="2"/>
      <c r="K43" s="15"/>
      <c r="L43" s="15"/>
      <c r="M43" s="15"/>
      <c r="N43" s="19">
        <f>COUNT(B43:M43)</f>
        <v>1</v>
      </c>
      <c r="O43" s="23">
        <f>SUM(B43:M43)</f>
        <v>1.7696759259259259E-2</v>
      </c>
      <c r="P43" s="8"/>
      <c r="Q43" s="14">
        <f>IF((COUNT(B43:M43))&gt;5,(SUM(SMALL(B43:M43,{1,2,3,4,5}))/5),IF(COUNT(B43:M43)=0,"",(SUM(B43:M43)/COUNT(B43:M43))))</f>
        <v>1.7696759259259259E-2</v>
      </c>
      <c r="R43" s="13">
        <f>IF(Q43&gt;0,(COUNT($Q$9:$Q$58)-(RANK(Q43,$Q$9:$Q$58)+COUNTIF($Q$9:$Q$58,Q43))+2),"")</f>
        <v>6</v>
      </c>
      <c r="S43" s="18" t="str">
        <f>IF(N43&gt;4,(1+SUMPRODUCT(($N$9:$N$58&gt;4)*($Q$9:$Q$58&lt;Q43))),"Series Incomplete")</f>
        <v>Series Incomplete</v>
      </c>
      <c r="T43" s="21">
        <f>IF(N43=0,"0",SMALL(B43:M43,1))</f>
        <v>1.7696759259259259E-2</v>
      </c>
      <c r="U43" s="22">
        <f>IF(T43&gt;0,(COUNT($T$9:$T$83)-(RANK(T43,$T$9:$T$83)+COUNTIF($T$9:$T$83,T43))+2),"X")</f>
        <v>10</v>
      </c>
    </row>
    <row r="44" spans="1:21">
      <c r="A44" t="s">
        <v>24</v>
      </c>
      <c r="B44" s="2"/>
      <c r="C44" s="2"/>
      <c r="D44" s="2">
        <v>1.7812499999999998E-2</v>
      </c>
      <c r="E44" s="2"/>
      <c r="F44" s="2"/>
      <c r="G44" s="2"/>
      <c r="H44" s="2"/>
      <c r="I44" s="2"/>
      <c r="J44" s="2"/>
      <c r="K44" s="15"/>
      <c r="L44" s="15"/>
      <c r="M44" s="15"/>
      <c r="N44" s="19">
        <f>COUNT(B44:M44)</f>
        <v>1</v>
      </c>
      <c r="O44" s="23">
        <f>SUM(B44:M44)</f>
        <v>1.7812499999999998E-2</v>
      </c>
      <c r="P44" s="8"/>
      <c r="Q44" s="14">
        <f>IF((COUNT(B44:M44))&gt;5,(SUM(SMALL(B44:M44,{1,2,3,4,5}))/5),IF(COUNT(B44:M44)=0,"",(SUM(B44:M44)/COUNT(B44:M44))))</f>
        <v>1.7812499999999998E-2</v>
      </c>
      <c r="R44" s="13">
        <f>IF(Q44&gt;0,(COUNT($Q$9:$Q$58)-(RANK(Q44,$Q$9:$Q$58)+COUNTIF($Q$9:$Q$58,Q44))+2),"")</f>
        <v>7</v>
      </c>
      <c r="S44" s="18" t="str">
        <f>IF(N44&gt;4,(1+SUMPRODUCT(($N$9:$N$58&gt;4)*($Q$9:$Q$58&lt;Q44))),"Series Incomplete")</f>
        <v>Series Incomplete</v>
      </c>
      <c r="T44" s="21">
        <f>IF(N44=0,"0",SMALL(B44:M44,1))</f>
        <v>1.7812499999999998E-2</v>
      </c>
      <c r="U44" s="22">
        <f>IF(T44&gt;0,(COUNT($T$9:$T$83)-(RANK(T44,$T$9:$T$83)+COUNTIF($T$9:$T$83,T44))+2),"X")</f>
        <v>12</v>
      </c>
    </row>
    <row r="45" spans="1:21">
      <c r="A45" t="s">
        <v>47</v>
      </c>
      <c r="B45" s="2"/>
      <c r="C45" s="2"/>
      <c r="D45" s="2"/>
      <c r="E45" s="2"/>
      <c r="F45" s="5"/>
      <c r="G45" s="7">
        <v>1.8194444444444444E-2</v>
      </c>
      <c r="H45" s="7"/>
      <c r="I45" s="7"/>
      <c r="J45" s="7"/>
      <c r="K45" s="16"/>
      <c r="L45" s="16"/>
      <c r="M45" s="16"/>
      <c r="N45" s="19">
        <f>COUNT(B45:M45)</f>
        <v>1</v>
      </c>
      <c r="O45" s="23">
        <f>SUM(B45:M45)</f>
        <v>1.8194444444444444E-2</v>
      </c>
      <c r="P45" s="8"/>
      <c r="Q45" s="14">
        <f>IF((COUNT(B45:M45))&gt;5,(SUM(SMALL(B45:M45,{1,2,3,4,5}))/5),IF(COUNT(B45:M45)=0,"",(SUM(B45:M45)/COUNT(B45:M45))))</f>
        <v>1.8194444444444444E-2</v>
      </c>
      <c r="R45" s="13">
        <f>IF(Q45&gt;0,(COUNT($Q$9:$Q$58)-(RANK(Q45,$Q$9:$Q$58)+COUNTIF($Q$9:$Q$58,Q45))+2),"")</f>
        <v>10</v>
      </c>
      <c r="S45" s="18" t="str">
        <f>IF(N45&gt;4,(1+SUMPRODUCT(($N$9:$N$58&gt;4)*($Q$9:$Q$58&lt;Q45))),"Series Incomplete")</f>
        <v>Series Incomplete</v>
      </c>
      <c r="T45" s="21">
        <f>IF(N45=0,"0",SMALL(B45:M45,1))</f>
        <v>1.8194444444444444E-2</v>
      </c>
      <c r="U45" s="22">
        <f>IF(T45&gt;0,(COUNT($T$9:$T$83)-(RANK(T45,$T$9:$T$83)+COUNTIF($T$9:$T$83,T45))+2),"X")</f>
        <v>16</v>
      </c>
    </row>
    <row r="46" spans="1:21">
      <c r="A46" t="s">
        <v>23</v>
      </c>
      <c r="B46" s="2"/>
      <c r="C46" s="2"/>
      <c r="D46" s="2">
        <v>1.8310185185185186E-2</v>
      </c>
      <c r="E46" s="2"/>
      <c r="F46" s="2"/>
      <c r="G46" s="2"/>
      <c r="H46" s="2"/>
      <c r="I46" s="2"/>
      <c r="J46" s="2"/>
      <c r="K46" s="15"/>
      <c r="L46" s="15"/>
      <c r="M46" s="15"/>
      <c r="N46" s="19">
        <f>COUNT(B46:M46)</f>
        <v>1</v>
      </c>
      <c r="O46" s="23">
        <f>SUM(B46:M46)</f>
        <v>1.8310185185185186E-2</v>
      </c>
      <c r="P46" s="8"/>
      <c r="Q46" s="14">
        <f>IF((COUNT(B46:M46))&gt;5,(SUM(SMALL(B46:M46,{1,2,3,4,5}))/5),IF(COUNT(B46:M46)=0,"",(SUM(B46:M46)/COUNT(B46:M46))))</f>
        <v>1.8310185185185186E-2</v>
      </c>
      <c r="R46" s="13">
        <f>IF(Q46&gt;0,(COUNT($Q$9:$Q$58)-(RANK(Q46,$Q$9:$Q$58)+COUNTIF($Q$9:$Q$58,Q46))+2),"")</f>
        <v>11</v>
      </c>
      <c r="S46" s="18" t="str">
        <f>IF(N46&gt;4,(1+SUMPRODUCT(($N$9:$N$58&gt;4)*($Q$9:$Q$58&lt;Q46))),"Series Incomplete")</f>
        <v>Series Incomplete</v>
      </c>
      <c r="T46" s="21">
        <f>IF(N46=0,"0",SMALL(B46:M46,1))</f>
        <v>1.8310185185185186E-2</v>
      </c>
      <c r="U46" s="22">
        <f>IF(T46&gt;0,(COUNT($T$9:$T$83)-(RANK(T46,$T$9:$T$83)+COUNTIF($T$9:$T$83,T46))+2),"X")</f>
        <v>20</v>
      </c>
    </row>
    <row r="47" spans="1:21">
      <c r="A47" t="s">
        <v>63</v>
      </c>
      <c r="B47" s="2"/>
      <c r="C47" s="2"/>
      <c r="D47" s="2"/>
      <c r="E47" s="2"/>
      <c r="F47" s="5"/>
      <c r="G47" s="7"/>
      <c r="H47" s="7"/>
      <c r="I47" s="2">
        <v>1.9212962962962963E-2</v>
      </c>
      <c r="J47" s="2"/>
      <c r="K47" s="15"/>
      <c r="L47" s="15"/>
      <c r="M47" s="15"/>
      <c r="N47" s="19">
        <f>COUNT(B47:M47)</f>
        <v>1</v>
      </c>
      <c r="O47" s="23">
        <f>SUM(B47:M47)</f>
        <v>1.9212962962962963E-2</v>
      </c>
      <c r="P47" s="8"/>
      <c r="Q47" s="14">
        <f>IF((COUNT(B47:M47))&gt;5,(SUM(SMALL(B47:M47,{1,2,3,4,5}))/5),IF(COUNT(B47:M47)=0,"",(SUM(B47:M47)/COUNT(B47:M47))))</f>
        <v>1.9212962962962963E-2</v>
      </c>
      <c r="R47" s="13">
        <f>IF(Q47&gt;0,(COUNT($Q$9:$Q$58)-(RANK(Q47,$Q$9:$Q$58)+COUNTIF($Q$9:$Q$58,Q47))+2),"")</f>
        <v>21</v>
      </c>
      <c r="S47" s="18" t="str">
        <f>IF(N47&gt;4,(1+SUMPRODUCT(($N$9:$N$58&gt;4)*($Q$9:$Q$58&lt;Q47))),"Series Incomplete")</f>
        <v>Series Incomplete</v>
      </c>
      <c r="T47" s="21">
        <f>IF(N47=0,"0",SMALL(B47:M47,1))</f>
        <v>1.9212962962962963E-2</v>
      </c>
      <c r="U47" s="22">
        <f>IF(T47&gt;0,(COUNT($T$9:$T$83)-(RANK(T47,$T$9:$T$83)+COUNTIF($T$9:$T$83,T47))+2),"X")</f>
        <v>28</v>
      </c>
    </row>
    <row r="48" spans="1:21">
      <c r="A48" t="s">
        <v>62</v>
      </c>
      <c r="B48" s="2"/>
      <c r="C48" s="2"/>
      <c r="D48" s="2"/>
      <c r="E48" s="2"/>
      <c r="F48" s="5"/>
      <c r="G48" s="7"/>
      <c r="H48" s="7"/>
      <c r="I48" s="7">
        <v>1.9652777777777779E-2</v>
      </c>
      <c r="J48" s="7"/>
      <c r="K48" s="16"/>
      <c r="L48" s="16"/>
      <c r="M48" s="16"/>
      <c r="N48" s="19">
        <f>COUNT(B48:M48)</f>
        <v>1</v>
      </c>
      <c r="O48" s="23">
        <f>SUM(B48:M48)</f>
        <v>1.9652777777777779E-2</v>
      </c>
      <c r="P48" s="8"/>
      <c r="Q48" s="14">
        <f>IF((COUNT(B48:M48))&gt;5,(SUM(SMALL(B48:M48,{1,2,3,4,5}))/5),IF(COUNT(B48:M48)=0,"",(SUM(B48:M48)/COUNT(B48:M48))))</f>
        <v>1.9652777777777779E-2</v>
      </c>
      <c r="R48" s="13">
        <f>IF(Q48&gt;0,(COUNT($Q$9:$Q$58)-(RANK(Q48,$Q$9:$Q$58)+COUNTIF($Q$9:$Q$58,Q48))+2),"")</f>
        <v>23</v>
      </c>
      <c r="S48" s="18" t="str">
        <f>IF(N48&gt;4,(1+SUMPRODUCT(($N$9:$N$58&gt;4)*($Q$9:$Q$58&lt;Q48))),"Series Incomplete")</f>
        <v>Series Incomplete</v>
      </c>
      <c r="T48" s="21">
        <f>IF(N48=0,"0",SMALL(B48:M48,1))</f>
        <v>1.9652777777777779E-2</v>
      </c>
      <c r="U48" s="22">
        <f>IF(T48&gt;0,(COUNT($T$9:$T$83)-(RANK(T48,$T$9:$T$83)+COUNTIF($T$9:$T$83,T48))+2),"X")</f>
        <v>32</v>
      </c>
    </row>
    <row r="49" spans="1:21">
      <c r="A49" t="s">
        <v>69</v>
      </c>
      <c r="B49" s="2"/>
      <c r="C49" s="2"/>
      <c r="D49" s="2"/>
      <c r="E49" s="2"/>
      <c r="F49" s="5"/>
      <c r="G49" s="7"/>
      <c r="H49" s="7"/>
      <c r="I49" s="7"/>
      <c r="J49" s="7"/>
      <c r="K49" s="16">
        <v>1.9699074074074074E-2</v>
      </c>
      <c r="L49" s="16"/>
      <c r="M49" s="16"/>
      <c r="N49" s="19">
        <f>COUNT(B49:M49)</f>
        <v>1</v>
      </c>
      <c r="O49" s="23">
        <f>SUM(B49:M49)</f>
        <v>1.9699074074074074E-2</v>
      </c>
      <c r="P49" s="8"/>
      <c r="Q49" s="14"/>
      <c r="S49" s="18" t="str">
        <f>IF(N49&gt;4,(1+SUMPRODUCT(($N$9:$N$58&gt;4)*($Q$9:$Q$58&lt;Q49))),"Series Incomplete")</f>
        <v>Series Incomplete</v>
      </c>
      <c r="T49" s="21">
        <f>IF(N49=0,"0",SMALL(B49:M49,1))</f>
        <v>1.9699074074074074E-2</v>
      </c>
      <c r="U49" s="22">
        <f>IF(T49&gt;0,(COUNT($T$9:$T$83)-(RANK(T49,$T$9:$T$83)+COUNTIF($T$9:$T$83,T49))+2),"X")</f>
        <v>34</v>
      </c>
    </row>
    <row r="50" spans="1:21">
      <c r="A50" t="s">
        <v>64</v>
      </c>
      <c r="B50" s="2"/>
      <c r="C50" s="2"/>
      <c r="D50" s="2"/>
      <c r="E50" s="2"/>
      <c r="F50" s="5"/>
      <c r="G50" s="7"/>
      <c r="H50" s="7"/>
      <c r="I50" s="7"/>
      <c r="J50" s="7">
        <v>1.982638888888889E-2</v>
      </c>
      <c r="K50" s="16"/>
      <c r="L50" s="16"/>
      <c r="M50" s="16"/>
      <c r="N50" s="19">
        <f>COUNT(B50:M50)</f>
        <v>1</v>
      </c>
      <c r="O50" s="23">
        <f>SUM(B50:M50)</f>
        <v>1.982638888888889E-2</v>
      </c>
      <c r="P50" s="8"/>
      <c r="Q50" s="14">
        <f>IF((COUNT(B50:M50))&gt;5,(SUM(SMALL(B50:M50,{1,2,3,4,5}))/5),IF(COUNT(B50:M50)=0,"",(SUM(B50:M50)/COUNT(B50:M50))))</f>
        <v>1.982638888888889E-2</v>
      </c>
      <c r="R50" s="13">
        <f>IF(Q50&gt;0,(COUNT($Q$9:$Q$58)-(RANK(Q50,$Q$9:$Q$58)+COUNTIF($Q$9:$Q$58,Q50))+2),"")</f>
        <v>26</v>
      </c>
      <c r="S50" s="18" t="str">
        <f>IF(N50&gt;4,(1+SUMPRODUCT(($N$9:$N$58&gt;4)*($Q$9:$Q$58&lt;Q50))),"Series Incomplete")</f>
        <v>Series Incomplete</v>
      </c>
      <c r="T50" s="21">
        <f>IF(N50=0,"0",SMALL(B50:M50,1))</f>
        <v>1.982638888888889E-2</v>
      </c>
      <c r="U50" s="22">
        <f>IF(T50&gt;0,(COUNT($T$9:$T$83)-(RANK(T50,$T$9:$T$83)+COUNTIF($T$9:$T$83,T50))+2),"X")</f>
        <v>38</v>
      </c>
    </row>
    <row r="51" spans="1:21">
      <c r="A51" t="s">
        <v>44</v>
      </c>
      <c r="B51" s="2"/>
      <c r="C51" s="2"/>
      <c r="D51" s="2"/>
      <c r="E51" s="2"/>
      <c r="F51" s="5"/>
      <c r="G51" s="7">
        <v>1.9942129629629629E-2</v>
      </c>
      <c r="H51" s="7"/>
      <c r="I51" s="7"/>
      <c r="J51" s="7"/>
      <c r="K51" s="16"/>
      <c r="L51" s="16"/>
      <c r="M51" s="16"/>
      <c r="N51" s="19">
        <f>COUNT(B51:M51)</f>
        <v>1</v>
      </c>
      <c r="O51" s="23">
        <f>SUM(B51:M51)</f>
        <v>1.9942129629629629E-2</v>
      </c>
      <c r="P51" s="8"/>
      <c r="Q51" s="14">
        <f>IF((COUNT(B51:M51))&gt;5,(SUM(SMALL(B51:M51,{1,2,3,4,5}))/5),IF(COUNT(B51:M51)=0,"",(SUM(B51:M51)/COUNT(B51:M51))))</f>
        <v>1.9942129629629629E-2</v>
      </c>
      <c r="R51" s="13">
        <f>IF(Q51&gt;0,(COUNT($Q$9:$Q$58)-(RANK(Q51,$Q$9:$Q$58)+COUNTIF($Q$9:$Q$58,Q51))+2),"")</f>
        <v>28</v>
      </c>
      <c r="S51" s="18" t="str">
        <f>IF(N51&gt;4,(1+SUMPRODUCT(($N$9:$N$58&gt;4)*($Q$9:$Q$58&lt;Q51))),"Series Incomplete")</f>
        <v>Series Incomplete</v>
      </c>
      <c r="T51" s="21">
        <f>IF(N51=0,"0",SMALL(B51:M51,1))</f>
        <v>1.9942129629629629E-2</v>
      </c>
      <c r="U51" s="22">
        <f>IF(T51&gt;0,(COUNT($T$9:$T$83)-(RANK(T51,$T$9:$T$83)+COUNTIF($T$9:$T$83,T51))+2),"X")</f>
        <v>39</v>
      </c>
    </row>
    <row r="52" spans="1:21">
      <c r="A52" t="s">
        <v>19</v>
      </c>
      <c r="B52" s="2"/>
      <c r="C52" s="2"/>
      <c r="D52" s="2">
        <v>2.0428240740740743E-2</v>
      </c>
      <c r="E52" s="2"/>
      <c r="F52" s="2"/>
      <c r="G52" s="2"/>
      <c r="H52" s="2"/>
      <c r="I52" s="2"/>
      <c r="J52" s="2"/>
      <c r="K52" s="15"/>
      <c r="L52" s="15"/>
      <c r="M52" s="15"/>
      <c r="N52" s="19">
        <f>COUNT(B52:M52)</f>
        <v>1</v>
      </c>
      <c r="O52" s="23">
        <f>SUM(B52:M52)</f>
        <v>2.0428240740740743E-2</v>
      </c>
      <c r="P52" s="8"/>
      <c r="Q52" s="14">
        <f>IF((COUNT(B52:M52))&gt;5,(SUM(SMALL(B52:M52,{1,2,3,4,5}))/5),IF(COUNT(B52:M52)=0,"",(SUM(B52:M52)/COUNT(B52:M52))))</f>
        <v>2.0428240740740743E-2</v>
      </c>
      <c r="R52" s="13">
        <f>IF(Q52&gt;0,(COUNT($Q$9:$Q$58)-(RANK(Q52,$Q$9:$Q$58)+COUNTIF($Q$9:$Q$58,Q52))+2),"")</f>
        <v>33</v>
      </c>
      <c r="S52" s="18" t="str">
        <f>IF(N52&gt;4,(1+SUMPRODUCT(($N$9:$N$58&gt;4)*($Q$9:$Q$58&lt;Q52))),"Series Incomplete")</f>
        <v>Series Incomplete</v>
      </c>
      <c r="T52" s="21">
        <f>IF(N52=0,"0",SMALL(B52:M52,1))</f>
        <v>2.0428240740740743E-2</v>
      </c>
      <c r="U52" s="22">
        <f>IF(T52&gt;0,(COUNT($T$9:$T$83)-(RANK(T52,$T$9:$T$83)+COUNTIF($T$9:$T$83,T52))+2),"X")</f>
        <v>42</v>
      </c>
    </row>
    <row r="53" spans="1:21">
      <c r="A53" t="s">
        <v>50</v>
      </c>
      <c r="B53" s="2"/>
      <c r="C53" s="2"/>
      <c r="D53" s="2"/>
      <c r="E53" s="2"/>
      <c r="F53" s="5"/>
      <c r="G53" s="5"/>
      <c r="H53" s="9">
        <v>2.1180555555555553E-2</v>
      </c>
      <c r="I53" s="9"/>
      <c r="J53" s="9"/>
      <c r="K53" s="17"/>
      <c r="L53" s="17"/>
      <c r="M53" s="17"/>
      <c r="N53" s="19">
        <f>COUNT(B53:M53)</f>
        <v>1</v>
      </c>
      <c r="O53" s="23">
        <f>SUM(B53:M53)</f>
        <v>2.1180555555555553E-2</v>
      </c>
      <c r="P53" s="8"/>
      <c r="Q53" s="14">
        <f>IF((COUNT(B53:M53))&gt;5,(SUM(SMALL(B53:M53,{1,2,3,4,5}))/5),IF(COUNT(B53:M53)=0,"",(SUM(B53:M53)/COUNT(B53:M53))))</f>
        <v>2.1180555555555553E-2</v>
      </c>
      <c r="R53" s="13">
        <f>IF(Q53&gt;0,(COUNT($Q$9:$Q$58)-(RANK(Q53,$Q$9:$Q$58)+COUNTIF($Q$9:$Q$58,Q53))+2),"")</f>
        <v>36</v>
      </c>
      <c r="S53" s="18" t="str">
        <f>IF(N53&gt;4,(1+SUMPRODUCT(($N$9:$N$58&gt;4)*($Q$9:$Q$58&lt;Q53))),"Series Incomplete")</f>
        <v>Series Incomplete</v>
      </c>
      <c r="T53" s="21">
        <f>IF(N53=0,"0",SMALL(B53:M53,1))</f>
        <v>2.1180555555555553E-2</v>
      </c>
      <c r="U53" s="22">
        <f>IF(T53&gt;0,(COUNT($T$9:$T$83)-(RANK(T53,$T$9:$T$83)+COUNTIF($T$9:$T$83,T53))+2),"X")</f>
        <v>45</v>
      </c>
    </row>
    <row r="54" spans="1:21">
      <c r="A54" t="s">
        <v>42</v>
      </c>
      <c r="B54" s="2"/>
      <c r="C54" s="2"/>
      <c r="D54" s="2"/>
      <c r="E54" s="2"/>
      <c r="F54" s="5"/>
      <c r="G54" s="7">
        <v>2.1180555555555553E-2</v>
      </c>
      <c r="H54" s="7"/>
      <c r="I54" s="7"/>
      <c r="J54" s="7"/>
      <c r="K54" s="16"/>
      <c r="L54" s="16"/>
      <c r="M54" s="16"/>
      <c r="N54" s="19">
        <f>COUNT(B54:M54)</f>
        <v>1</v>
      </c>
      <c r="O54" s="23">
        <f>SUM(B54:M54)</f>
        <v>2.1180555555555553E-2</v>
      </c>
      <c r="P54" s="8"/>
      <c r="Q54" s="14">
        <f>IF((COUNT(B54:M54))&gt;5,(SUM(SMALL(B54:M54,{1,2,3,4,5}))/5),IF(COUNT(B54:M54)=0,"",(SUM(B54:M54)/COUNT(B54:M54))))</f>
        <v>2.1180555555555553E-2</v>
      </c>
      <c r="R54" s="13">
        <f>IF(Q54&gt;0,(COUNT($Q$9:$Q$58)-(RANK(Q54,$Q$9:$Q$58)+COUNTIF($Q$9:$Q$58,Q54))+2),"")</f>
        <v>36</v>
      </c>
      <c r="S54" s="18" t="str">
        <f>IF(N54&gt;4,(1+SUMPRODUCT(($N$9:$N$58&gt;4)*($Q$9:$Q$58&lt;Q54))),"Series Incomplete")</f>
        <v>Series Incomplete</v>
      </c>
      <c r="T54" s="21">
        <f>IF(N54=0,"0",SMALL(B54:M54,1))</f>
        <v>2.1180555555555553E-2</v>
      </c>
      <c r="U54" s="22">
        <f>IF(T54&gt;0,(COUNT($T$9:$T$83)-(RANK(T54,$T$9:$T$83)+COUNTIF($T$9:$T$83,T54))+2),"X")</f>
        <v>45</v>
      </c>
    </row>
    <row r="55" spans="1:21">
      <c r="A55" t="s">
        <v>65</v>
      </c>
      <c r="B55" s="2"/>
      <c r="C55" s="2"/>
      <c r="D55" s="2"/>
      <c r="E55" s="2"/>
      <c r="F55" s="5"/>
      <c r="G55" s="7"/>
      <c r="H55" s="7"/>
      <c r="I55" s="7"/>
      <c r="J55" s="9">
        <v>2.1979166666666664E-2</v>
      </c>
      <c r="K55" s="17"/>
      <c r="L55" s="17"/>
      <c r="M55" s="17"/>
      <c r="N55" s="19">
        <f>COUNT(B55:M55)</f>
        <v>1</v>
      </c>
      <c r="O55" s="23">
        <f>SUM(B55:M55)</f>
        <v>2.1979166666666664E-2</v>
      </c>
      <c r="P55" s="8"/>
      <c r="Q55" s="14">
        <f>IF((COUNT(B55:M55))&gt;5,(SUM(SMALL(B55:M55,{1,2,3,4,5}))/5),IF(COUNT(B55:M55)=0,"",(SUM(B55:M55)/COUNT(B55:M55))))</f>
        <v>2.1979166666666664E-2</v>
      </c>
      <c r="R55" s="13">
        <f>IF(Q55&gt;0,(COUNT($Q$9:$Q$58)-(RANK(Q55,$Q$9:$Q$58)+COUNTIF($Q$9:$Q$58,Q55))+2),"")</f>
        <v>39</v>
      </c>
      <c r="S55" s="18" t="str">
        <f>IF(N55&gt;4,(1+SUMPRODUCT(($N$9:$N$58&gt;4)*($Q$9:$Q$58&lt;Q55))),"Series Incomplete")</f>
        <v>Series Incomplete</v>
      </c>
      <c r="T55" s="21">
        <f>IF(N55=0,"0",SMALL(B55:M55,1))</f>
        <v>2.1979166666666664E-2</v>
      </c>
      <c r="U55" s="22">
        <f>IF(T55&gt;0,(COUNT($T$9:$T$83)-(RANK(T55,$T$9:$T$83)+COUNTIF($T$9:$T$83,T55))+2),"X")</f>
        <v>50</v>
      </c>
    </row>
    <row r="56" spans="1:21">
      <c r="A56" s="6" t="s">
        <v>33</v>
      </c>
      <c r="C56" s="2"/>
      <c r="D56" s="2"/>
      <c r="E56" s="2"/>
      <c r="F56" s="7">
        <v>2.238425925925926E-2</v>
      </c>
      <c r="G56" s="7"/>
      <c r="H56" s="7"/>
      <c r="I56" s="7"/>
      <c r="J56" s="7"/>
      <c r="K56" s="16"/>
      <c r="L56" s="16"/>
      <c r="M56" s="16"/>
      <c r="N56" s="19">
        <f>COUNT(B56:M56)</f>
        <v>1</v>
      </c>
      <c r="O56" s="23">
        <f>SUM(B56:M56)</f>
        <v>2.238425925925926E-2</v>
      </c>
      <c r="P56" s="8"/>
      <c r="Q56" s="14">
        <f>IF((COUNT(B56:M56))&gt;5,(SUM(SMALL(B56:M56,{1,2,3,4,5}))/5),IF(COUNT(B56:M56)=0,"",(SUM(B56:M56)/COUNT(B56:M56))))</f>
        <v>2.238425925925926E-2</v>
      </c>
      <c r="R56" s="13">
        <f>IF(Q56&gt;0,(COUNT($Q$9:$Q$58)-(RANK(Q56,$Q$9:$Q$58)+COUNTIF($Q$9:$Q$58,Q56))+2),"")</f>
        <v>41</v>
      </c>
      <c r="S56" s="18" t="str">
        <f>IF(N56&gt;4,(1+SUMPRODUCT(($N$9:$N$58&gt;4)*($Q$9:$Q$58&lt;Q56))),"Series Incomplete")</f>
        <v>Series Incomplete</v>
      </c>
      <c r="T56" s="21">
        <f>IF(N56=0,"0",SMALL(B56:M56,1))</f>
        <v>2.238425925925926E-2</v>
      </c>
      <c r="U56" s="22">
        <f>IF(T56&gt;0,(COUNT($T$9:$T$83)-(RANK(T56,$T$9:$T$83)+COUNTIF($T$9:$T$83,T56))+2),"X")</f>
        <v>51</v>
      </c>
    </row>
    <row r="57" spans="1:21">
      <c r="A57" t="s">
        <v>45</v>
      </c>
      <c r="B57" s="2"/>
      <c r="C57" s="2"/>
      <c r="D57" s="2"/>
      <c r="E57" s="2"/>
      <c r="F57" s="5"/>
      <c r="G57" s="7">
        <v>2.3252314814814812E-2</v>
      </c>
      <c r="H57" s="7"/>
      <c r="I57" s="7"/>
      <c r="J57" s="7"/>
      <c r="K57" s="16"/>
      <c r="L57" s="16"/>
      <c r="M57" s="16"/>
      <c r="N57" s="19">
        <f>COUNT(B57:M57)</f>
        <v>1</v>
      </c>
      <c r="O57" s="23">
        <f>SUM(B57:M57)</f>
        <v>2.3252314814814812E-2</v>
      </c>
      <c r="P57" s="8"/>
      <c r="Q57" s="14">
        <f>IF((COUNT(B57:M57))&gt;5,(SUM(SMALL(B57:M57,{1,2,3,4,5}))/5),IF(COUNT(B57:M57)=0,"",(SUM(B57:M57)/COUNT(B57:M57))))</f>
        <v>2.3252314814814812E-2</v>
      </c>
      <c r="R57" s="13">
        <f>IF(Q57&gt;0,(COUNT($Q$9:$Q$58)-(RANK(Q57,$Q$9:$Q$58)+COUNTIF($Q$9:$Q$58,Q57))+2),"")</f>
        <v>43</v>
      </c>
      <c r="S57" s="18" t="str">
        <f>IF(N57&gt;4,(1+SUMPRODUCT(($N$9:$N$58&gt;4)*($Q$9:$Q$58&lt;Q57))),"Series Incomplete")</f>
        <v>Series Incomplete</v>
      </c>
      <c r="T57" s="21">
        <f>IF(N57=0,"0",SMALL(B57:M57,1))</f>
        <v>2.3252314814814812E-2</v>
      </c>
      <c r="U57" s="22">
        <f>IF(T57&gt;0,(COUNT($T$9:$T$83)-(RANK(T57,$T$9:$T$83)+COUNTIF($T$9:$T$83,T57))+2),"X")</f>
        <v>56</v>
      </c>
    </row>
    <row r="58" spans="1:21">
      <c r="A58" t="s">
        <v>68</v>
      </c>
      <c r="B58" s="2"/>
      <c r="C58" s="2"/>
      <c r="D58" s="2"/>
      <c r="E58" s="2"/>
      <c r="F58" s="5"/>
      <c r="G58" s="7"/>
      <c r="H58" s="7"/>
      <c r="I58" s="7"/>
      <c r="J58" s="7"/>
      <c r="K58" s="16">
        <v>2.4224537037037034E-2</v>
      </c>
      <c r="L58" s="16"/>
      <c r="M58" s="16"/>
      <c r="N58" s="19">
        <f>COUNT(B58:M58)</f>
        <v>1</v>
      </c>
      <c r="O58" s="23">
        <f>SUM(B58:M58)</f>
        <v>2.4224537037037034E-2</v>
      </c>
      <c r="P58" s="8"/>
      <c r="Q58" s="14"/>
      <c r="S58" s="18" t="str">
        <f>IF(N58&gt;4,(1+SUMPRODUCT(($N$9:$N$58&gt;4)*($Q$9:$Q$58&lt;Q58))),"Series Incomplete")</f>
        <v>Series Incomplete</v>
      </c>
      <c r="T58" s="21">
        <f>IF(N58=0,"0",SMALL(B58:M58,1))</f>
        <v>2.4224537037037034E-2</v>
      </c>
      <c r="U58" s="22">
        <f>IF(T58&gt;0,(COUNT($T$9:$T$83)-(RANK(T58,$T$9:$T$83)+COUNTIF($T$9:$T$83,T58))+2),"X")</f>
        <v>57</v>
      </c>
    </row>
    <row r="59" spans="1:21">
      <c r="B59" s="2"/>
      <c r="C59" s="2"/>
      <c r="D59" s="2"/>
      <c r="E59" s="2"/>
      <c r="F59" s="5"/>
      <c r="G59" s="5"/>
      <c r="H59" s="9"/>
      <c r="I59" s="9"/>
      <c r="K59" s="15"/>
      <c r="L59" s="15"/>
      <c r="M59" s="15"/>
      <c r="N59" s="19"/>
      <c r="O59" s="23"/>
      <c r="P59" s="8"/>
      <c r="Q59" s="14"/>
      <c r="S59" s="18"/>
      <c r="T59" s="21"/>
      <c r="U59" s="22"/>
    </row>
    <row r="60" spans="1:21">
      <c r="A60" s="3" t="s">
        <v>57</v>
      </c>
      <c r="B60" s="2"/>
      <c r="C60" s="2"/>
      <c r="D60" s="2"/>
      <c r="E60" s="2"/>
      <c r="F60" s="5"/>
      <c r="G60" s="5"/>
      <c r="H60" s="9"/>
      <c r="I60" s="9"/>
      <c r="J60" s="9"/>
      <c r="K60" s="17"/>
      <c r="L60" s="17"/>
      <c r="M60" s="17"/>
      <c r="N60" s="19"/>
      <c r="O60" s="23"/>
      <c r="P60" s="8"/>
      <c r="Q60" s="14"/>
      <c r="S60" s="18"/>
      <c r="T60" s="21"/>
      <c r="U60" s="22"/>
    </row>
    <row r="61" spans="1:21">
      <c r="A61" s="3"/>
      <c r="B61" s="2"/>
      <c r="C61" s="2"/>
      <c r="D61" s="2"/>
      <c r="E61" s="2"/>
      <c r="F61" s="5"/>
      <c r="G61" s="5"/>
      <c r="H61" s="9"/>
      <c r="I61" s="9"/>
      <c r="J61" s="9"/>
      <c r="K61" s="17"/>
      <c r="L61" s="17"/>
      <c r="M61" s="17"/>
      <c r="N61" s="19"/>
      <c r="O61" s="23"/>
      <c r="P61" s="8"/>
      <c r="Q61" s="14"/>
      <c r="S61" s="18"/>
      <c r="T61" s="21"/>
      <c r="U61" s="22"/>
    </row>
    <row r="62" spans="1:21">
      <c r="A62" s="4" t="s">
        <v>37</v>
      </c>
      <c r="C62" s="2"/>
      <c r="D62" s="2"/>
      <c r="E62" s="2"/>
      <c r="F62" s="7"/>
      <c r="G62" s="7"/>
      <c r="H62" s="7"/>
      <c r="I62" s="7"/>
      <c r="J62" s="7"/>
      <c r="K62" s="16"/>
      <c r="L62" s="16"/>
      <c r="M62" s="16"/>
      <c r="N62" s="19"/>
      <c r="O62" s="23"/>
      <c r="P62" s="8"/>
      <c r="Q62" s="14"/>
      <c r="S62" s="18"/>
      <c r="T62" s="21"/>
      <c r="U62" s="22"/>
    </row>
    <row r="63" spans="1:21">
      <c r="A63" s="10" t="s">
        <v>59</v>
      </c>
      <c r="C63" s="2"/>
      <c r="D63" s="2"/>
      <c r="E63" s="2"/>
      <c r="F63" s="7"/>
      <c r="G63" s="7"/>
      <c r="H63" s="7"/>
      <c r="I63" s="7">
        <v>2.1215277777777777E-2</v>
      </c>
      <c r="J63" s="7"/>
      <c r="K63" s="16"/>
      <c r="L63" s="16"/>
      <c r="M63" s="16"/>
      <c r="N63" s="19">
        <f t="shared" ref="N63:N74" si="1">COUNT(B63:M63)</f>
        <v>1</v>
      </c>
      <c r="O63" s="23">
        <f>SUM(B63:M63)</f>
        <v>2.1215277777777777E-2</v>
      </c>
      <c r="P63" s="8">
        <f>O63/N63</f>
        <v>2.1215277777777777E-2</v>
      </c>
      <c r="Q63" s="14">
        <f>IF((COUNT(B63:M63))&gt;5,(SUM(SMALL(B63:M63,{1,2,3,4,5}))/5),IF(COUNT(B63:M63)=0,"",(SUM(B63:M63)/COUNT(B63:M63))))</f>
        <v>2.1215277777777777E-2</v>
      </c>
      <c r="S63" s="18"/>
      <c r="T63" s="21">
        <f>IF(N63=0,"0",SMALL(B63:M63,1))</f>
        <v>2.1215277777777777E-2</v>
      </c>
      <c r="U63" s="22">
        <f>IF(T63&gt;0,(COUNT($T$9:$T$83)-(RANK(T63,$T$9:$T$83)+COUNTIF($T$9:$T$83,T63))+2),"X")</f>
        <v>47</v>
      </c>
    </row>
    <row r="64" spans="1:21">
      <c r="A64" s="6" t="s">
        <v>41</v>
      </c>
      <c r="C64" s="2"/>
      <c r="D64" s="2"/>
      <c r="E64" s="2"/>
      <c r="F64" s="7"/>
      <c r="G64" s="7">
        <v>2.1250000000000002E-2</v>
      </c>
      <c r="H64" s="7"/>
      <c r="I64" s="7"/>
      <c r="J64" s="7"/>
      <c r="K64" s="16"/>
      <c r="L64" s="16"/>
      <c r="M64" s="16"/>
      <c r="N64" s="19">
        <f t="shared" si="1"/>
        <v>1</v>
      </c>
      <c r="O64" s="23">
        <f>SUM(B64:M64)</f>
        <v>2.1250000000000002E-2</v>
      </c>
      <c r="P64" s="8">
        <f>O64/N64</f>
        <v>2.1250000000000002E-2</v>
      </c>
      <c r="Q64" s="14">
        <f>IF((COUNT(B64:M64))&gt;5,(SUM(SMALL(B64:M64,{1,2,3,4,5}))/5),IF(COUNT(B64:M64)=0,"",(SUM(B64:M64)/COUNT(B64:M64))))</f>
        <v>2.1250000000000002E-2</v>
      </c>
      <c r="S64" s="18"/>
      <c r="T64" s="21">
        <f>IF(N64=0,"0",SMALL(B64:M64,1))</f>
        <v>2.1250000000000002E-2</v>
      </c>
      <c r="U64" s="22">
        <f>IF(T64&gt;0,(COUNT($T$9:$T$83)-(RANK(T64,$T$9:$T$83)+COUNTIF($T$9:$T$83,T64))+2),"X")</f>
        <v>48</v>
      </c>
    </row>
    <row r="65" spans="1:21">
      <c r="A65" t="s">
        <v>58</v>
      </c>
      <c r="C65" s="2"/>
      <c r="D65" s="2"/>
      <c r="E65" s="2"/>
      <c r="F65" s="7">
        <v>2.2916666666666669E-2</v>
      </c>
      <c r="G65" s="7"/>
      <c r="H65" s="7"/>
      <c r="I65" s="7"/>
      <c r="J65" s="7"/>
      <c r="K65" s="16"/>
      <c r="L65" s="16"/>
      <c r="M65" s="16"/>
      <c r="N65" s="19">
        <f t="shared" si="1"/>
        <v>1</v>
      </c>
      <c r="O65" s="23">
        <f>SUM(B65:M65)</f>
        <v>2.2916666666666669E-2</v>
      </c>
      <c r="P65" s="8">
        <f>O65/N65</f>
        <v>2.2916666666666669E-2</v>
      </c>
      <c r="Q65" s="14">
        <f>IF((COUNT(B65:M65))&gt;5,(SUM(SMALL(B65:M65,{1,2,3,4,5}))/5),IF(COUNT(B65:M65)=0,"",(SUM(B65:M65)/COUNT(B65:M65))))</f>
        <v>2.2916666666666669E-2</v>
      </c>
      <c r="S65" s="18"/>
      <c r="T65" s="21">
        <f>IF(N65=0,"0",SMALL(B65:M65,1))</f>
        <v>2.2916666666666669E-2</v>
      </c>
      <c r="U65" s="22">
        <f>IF(T65&gt;0,(COUNT($T$9:$T$83)-(RANK(T65,$T$9:$T$83)+COUNTIF($T$9:$T$83,T65))+2),"X")</f>
        <v>55</v>
      </c>
    </row>
    <row r="66" spans="1:21">
      <c r="A66" s="6"/>
      <c r="C66" s="2"/>
      <c r="D66" s="2"/>
      <c r="E66" s="2"/>
      <c r="F66" s="7"/>
      <c r="G66" s="7"/>
      <c r="H66" s="7"/>
      <c r="I66" s="7"/>
      <c r="J66" s="7"/>
      <c r="K66" s="16"/>
      <c r="L66" s="16"/>
      <c r="M66" s="16"/>
      <c r="N66" s="19">
        <f t="shared" si="1"/>
        <v>0</v>
      </c>
      <c r="O66" s="23">
        <f>SUM(B66:M66)</f>
        <v>0</v>
      </c>
      <c r="P66" s="8"/>
      <c r="Q66" s="14" t="str">
        <f>IF((COUNT(B66:M66))&gt;5,(SUM(SMALL(B66:M66,{1,2,3,4,5}))/5),IF(COUNT(B66:M66)=0,"",(SUM(B66:M66)/COUNT(B66:M66))))</f>
        <v/>
      </c>
      <c r="S66" s="18"/>
      <c r="T66" s="21"/>
      <c r="U66" s="22"/>
    </row>
    <row r="67" spans="1:21">
      <c r="A67" s="4" t="s">
        <v>38</v>
      </c>
      <c r="C67" s="2"/>
      <c r="D67" s="2"/>
      <c r="E67" s="2"/>
      <c r="F67" s="7"/>
      <c r="G67" s="7"/>
      <c r="H67" s="7"/>
      <c r="I67" s="7"/>
      <c r="J67" s="7"/>
      <c r="K67" s="16"/>
      <c r="L67" s="16"/>
      <c r="M67" s="16"/>
      <c r="N67" s="19">
        <f t="shared" si="1"/>
        <v>0</v>
      </c>
      <c r="O67" s="23">
        <f>SUM(B67:M67)</f>
        <v>0</v>
      </c>
      <c r="P67" s="8"/>
      <c r="Q67" s="14" t="str">
        <f>IF((COUNT(B67:M67))&gt;5,(SUM(SMALL(B67:M67,{1,2,3,4,5}))/5),IF(COUNT(B67:M67)=0,"",(SUM(B67:M67)/COUNT(B67:M67))))</f>
        <v/>
      </c>
      <c r="S67" s="18"/>
      <c r="T67" s="21"/>
      <c r="U67" s="22"/>
    </row>
    <row r="68" spans="1:21">
      <c r="A68" s="6" t="s">
        <v>35</v>
      </c>
      <c r="C68" s="2"/>
      <c r="D68" s="2"/>
      <c r="E68" s="2"/>
      <c r="F68" s="7">
        <v>1.818287037037037E-2</v>
      </c>
      <c r="G68" s="7"/>
      <c r="H68" s="7"/>
      <c r="I68" s="7"/>
      <c r="J68" s="7"/>
      <c r="K68" s="16"/>
      <c r="L68" s="16"/>
      <c r="M68" s="16"/>
      <c r="N68" s="19">
        <f t="shared" si="1"/>
        <v>1</v>
      </c>
      <c r="O68" s="23">
        <f>SUM(B68:M68)</f>
        <v>1.818287037037037E-2</v>
      </c>
      <c r="P68" s="8">
        <f>O68/N68</f>
        <v>1.818287037037037E-2</v>
      </c>
      <c r="Q68" s="14">
        <f>IF((COUNT(B68:M68))&gt;5,(SUM(SMALL(B68:M68,{1,2,3,4,5}))/5),IF(COUNT(B68:M68)=0,"",(SUM(B68:M68)/COUNT(B68:M68))))</f>
        <v>1.818287037037037E-2</v>
      </c>
      <c r="S68" s="18"/>
      <c r="T68" s="21">
        <f>IF(N68=0,"0",SMALL(B68:M68,1))</f>
        <v>1.818287037037037E-2</v>
      </c>
      <c r="U68" s="22">
        <f>IF(T68&gt;0,(COUNT($T$9:$T$83)-(RANK(T68,$T$9:$T$83)+COUNTIF($T$9:$T$83,T68))+2),"X")</f>
        <v>15</v>
      </c>
    </row>
    <row r="69" spans="1:21">
      <c r="A69" s="4"/>
      <c r="C69" s="2"/>
      <c r="D69" s="2"/>
      <c r="E69" s="2"/>
      <c r="F69" s="7"/>
      <c r="G69" s="7"/>
      <c r="H69" s="7"/>
      <c r="I69" s="7"/>
      <c r="J69" s="7"/>
      <c r="K69" s="16"/>
      <c r="L69" s="16"/>
      <c r="M69" s="16"/>
      <c r="N69" s="19">
        <f t="shared" si="1"/>
        <v>0</v>
      </c>
      <c r="O69" s="23">
        <f>SUM(B69:M69)</f>
        <v>0</v>
      </c>
      <c r="P69" s="8"/>
      <c r="Q69" s="14" t="str">
        <f>IF((COUNT(B69:M69))&gt;5,(SUM(SMALL(B69:M69,{1,2,3,4,5}))/5),IF(COUNT(B69:M69)=0,"",(SUM(B69:M69)/COUNT(B69:M69))))</f>
        <v/>
      </c>
      <c r="S69" s="18"/>
      <c r="T69" s="21"/>
      <c r="U69" s="22"/>
    </row>
    <row r="70" spans="1:21">
      <c r="A70" s="4" t="s">
        <v>39</v>
      </c>
      <c r="C70" s="2"/>
      <c r="D70" s="2"/>
      <c r="E70" s="2"/>
      <c r="F70" s="7"/>
      <c r="G70" s="7"/>
      <c r="H70" s="7"/>
      <c r="I70" s="7"/>
      <c r="J70" s="7"/>
      <c r="K70" s="16"/>
      <c r="L70" s="16"/>
      <c r="M70" s="16"/>
      <c r="N70" s="19">
        <f t="shared" si="1"/>
        <v>0</v>
      </c>
      <c r="O70" s="23">
        <f>SUM(B70:M70)</f>
        <v>0</v>
      </c>
      <c r="P70" s="8"/>
      <c r="Q70" s="14" t="str">
        <f>IF((COUNT(B70:M70))&gt;5,(SUM(SMALL(B70:M70,{1,2,3,4,5}))/5),IF(COUNT(B70:M70)=0,"",(SUM(B70:M70)/COUNT(B70:M70))))</f>
        <v/>
      </c>
      <c r="S70" s="18"/>
      <c r="T70" s="21"/>
      <c r="U70" s="22"/>
    </row>
    <row r="71" spans="1:21">
      <c r="A71" t="s">
        <v>40</v>
      </c>
      <c r="C71" s="2"/>
      <c r="D71" s="2"/>
      <c r="E71" s="2">
        <v>2.2789351851851852E-2</v>
      </c>
      <c r="F71" s="2"/>
      <c r="G71" s="2"/>
      <c r="H71" s="2"/>
      <c r="I71" s="2"/>
      <c r="J71" s="2"/>
      <c r="K71" s="15"/>
      <c r="L71" s="15"/>
      <c r="M71" s="15"/>
      <c r="N71" s="19">
        <f t="shared" si="1"/>
        <v>1</v>
      </c>
      <c r="O71" s="23">
        <f>SUM(B71:M71)</f>
        <v>2.2789351851851852E-2</v>
      </c>
      <c r="P71" s="8">
        <f>O71/N71</f>
        <v>2.2789351851851852E-2</v>
      </c>
      <c r="Q71" s="14">
        <f>IF((COUNT(B71:M71))&gt;5,(SUM(SMALL(B71:M71,{1,2,3,4,5}))/5),IF(COUNT(B71:M71)=0,"",(SUM(B71:M71)/COUNT(B71:M71))))</f>
        <v>2.2789351851851852E-2</v>
      </c>
      <c r="S71" s="18"/>
      <c r="T71" s="21">
        <f>IF(N71=0,"0",SMALL(B71:M71,1))</f>
        <v>2.2789351851851852E-2</v>
      </c>
      <c r="U71" s="22">
        <f>IF(T71&gt;0,(COUNT($T$9:$T$83)-(RANK(T71,$T$9:$T$83)+COUNTIF($T$9:$T$83,T71))+2),"X")</f>
        <v>54</v>
      </c>
    </row>
    <row r="72" spans="1:21">
      <c r="B72" s="1"/>
      <c r="C72" s="1"/>
      <c r="D72" s="1"/>
      <c r="E72" s="1"/>
      <c r="F72" s="1"/>
      <c r="G72" s="1"/>
      <c r="H72" s="1"/>
      <c r="I72" s="1"/>
      <c r="J72" s="1"/>
      <c r="K72" s="15"/>
      <c r="L72" s="15"/>
      <c r="M72" s="15"/>
      <c r="N72" s="19">
        <f t="shared" si="1"/>
        <v>0</v>
      </c>
      <c r="O72" s="23">
        <f>SUM(B72:M72)</f>
        <v>0</v>
      </c>
      <c r="P72" s="8"/>
      <c r="Q72" s="14" t="str">
        <f>IF((COUNT(B72:M72))&gt;5,(SUM(SMALL(B72:M72,{1,2,3,4,5}))/5),IF(COUNT(B72:M72)=0,"",(SUM(B72:M72)/COUNT(B72:M72))))</f>
        <v/>
      </c>
      <c r="S72" s="18"/>
      <c r="T72" s="21"/>
      <c r="U72" s="22"/>
    </row>
    <row r="73" spans="1:21">
      <c r="A73" s="3" t="s">
        <v>14</v>
      </c>
      <c r="B73" s="1"/>
      <c r="C73" s="1"/>
      <c r="D73" s="1"/>
      <c r="E73" s="1"/>
      <c r="F73" s="1"/>
      <c r="G73" s="1"/>
      <c r="H73" s="1"/>
      <c r="I73" s="1"/>
      <c r="J73" s="1"/>
      <c r="K73" s="15"/>
      <c r="L73" s="15"/>
      <c r="M73" s="15"/>
      <c r="N73" s="19">
        <f t="shared" si="1"/>
        <v>0</v>
      </c>
      <c r="O73" s="23">
        <f>SUM(B73:M73)</f>
        <v>0</v>
      </c>
      <c r="P73" s="8"/>
      <c r="Q73" s="14" t="str">
        <f>IF((COUNT(B73:M73))&gt;5,(SUM(SMALL(B73:M73,{1,2,3,4,5}))/5),IF(COUNT(B73:M73)=0,"",(SUM(B73:M73)/COUNT(B73:M73))))</f>
        <v/>
      </c>
      <c r="S73" s="18"/>
      <c r="T73" s="21"/>
      <c r="U73" s="22"/>
    </row>
    <row r="74" spans="1:21">
      <c r="A74" t="s">
        <v>60</v>
      </c>
      <c r="B74" s="1"/>
      <c r="C74" s="1"/>
      <c r="D74" s="1"/>
      <c r="E74" s="1"/>
      <c r="F74" s="1"/>
      <c r="G74" s="1"/>
      <c r="H74" s="1"/>
      <c r="I74" s="1">
        <v>1.5104166666666667E-2</v>
      </c>
      <c r="J74" s="1">
        <v>1.5057870370370369E-2</v>
      </c>
      <c r="K74" s="15"/>
      <c r="L74" s="15"/>
      <c r="M74" s="15"/>
      <c r="N74" s="19">
        <f t="shared" si="1"/>
        <v>2</v>
      </c>
      <c r="O74" s="23">
        <f>SUM(B74:M74)</f>
        <v>3.0162037037037036E-2</v>
      </c>
      <c r="P74" s="8">
        <f>O74/N74</f>
        <v>1.5081018518518518E-2</v>
      </c>
      <c r="Q74" s="14">
        <f>IF((COUNT(B74:M74))&gt;5,(SUM(SMALL(B74:M74,{1,2,3,4,5}))/5),IF(COUNT(B74:M74)=0,"",(SUM(B74:M74)/COUNT(B74:M74))))</f>
        <v>1.5081018518518518E-2</v>
      </c>
      <c r="S74" s="18"/>
      <c r="T74" s="21">
        <f>IF(N74=0,"0",SMALL(B74:M74,1))</f>
        <v>1.5057870370370369E-2</v>
      </c>
      <c r="U74" s="22">
        <f>IF(T74&gt;0,(COUNT($T$9:$T$83)-(RANK(T74,$T$9:$T$83)+COUNTIF($T$9:$T$83,T74))+2),"X")</f>
        <v>2</v>
      </c>
    </row>
    <row r="75" spans="1:21">
      <c r="A75" t="s">
        <v>53</v>
      </c>
      <c r="B75" s="2"/>
      <c r="C75" s="2"/>
      <c r="D75" s="2"/>
      <c r="E75" s="2"/>
      <c r="F75" s="2">
        <v>1.8912037037037036E-2</v>
      </c>
      <c r="G75" s="2">
        <v>1.861111111111111E-2</v>
      </c>
      <c r="H75" s="2"/>
      <c r="I75" s="2"/>
      <c r="J75" s="2"/>
      <c r="K75" s="15"/>
      <c r="L75" s="15"/>
      <c r="M75" s="15"/>
      <c r="N75" s="19">
        <f t="shared" ref="N75:N79" si="2">COUNT(B75:M75)</f>
        <v>2</v>
      </c>
      <c r="O75" s="23">
        <f>SUM(B75:M75)</f>
        <v>3.7523148148148146E-2</v>
      </c>
      <c r="P75" s="8">
        <f>O75/N75</f>
        <v>1.8761574074074073E-2</v>
      </c>
      <c r="Q75" s="14">
        <f>IF((COUNT(B75:M75))&gt;5,(SUM(SMALL(B75:M75,{1,2,3,4,5}))/5),IF(COUNT(B75:M75)=0,"",(SUM(B75:M75)/COUNT(B75:M75))))</f>
        <v>1.8761574074074073E-2</v>
      </c>
      <c r="S75" s="18"/>
      <c r="T75" s="21">
        <f>IF(N75=0,"0",SMALL(B75:M75,1))</f>
        <v>1.861111111111111E-2</v>
      </c>
      <c r="U75" s="22">
        <f>IF(T75&gt;0,(COUNT($T$9:$T$83)-(RANK(T75,$T$9:$T$83)+COUNTIF($T$9:$T$83,T75))+2),"X")</f>
        <v>24</v>
      </c>
    </row>
    <row r="76" spans="1:21">
      <c r="A76" t="s">
        <v>54</v>
      </c>
      <c r="B76" s="2">
        <v>1.8993055555555558E-2</v>
      </c>
      <c r="C76" s="2"/>
      <c r="D76" s="2"/>
      <c r="E76" s="2"/>
      <c r="F76" s="2">
        <v>1.9050925925925926E-2</v>
      </c>
      <c r="G76" s="2">
        <v>1.909722222222222E-2</v>
      </c>
      <c r="H76" s="2"/>
      <c r="I76" s="2"/>
      <c r="J76" s="2"/>
      <c r="K76" s="15"/>
      <c r="L76" s="15"/>
      <c r="M76" s="15"/>
      <c r="N76" s="19">
        <f t="shared" si="2"/>
        <v>3</v>
      </c>
      <c r="O76" s="23">
        <f>SUM(B76:M76)</f>
        <v>5.7141203703703708E-2</v>
      </c>
      <c r="P76" s="8">
        <f>O76/N76</f>
        <v>1.904706790123457E-2</v>
      </c>
      <c r="Q76" s="14">
        <f>IF((COUNT(B76:M76))&gt;5,(SUM(SMALL(B76:M76,{1,2,3,4,5}))/5),IF(COUNT(B76:M76)=0,"",(SUM(B76:M76)/COUNT(B76:M76))))</f>
        <v>1.904706790123457E-2</v>
      </c>
      <c r="S76" s="18"/>
      <c r="T76" s="21">
        <f>IF(N76=0,"0",SMALL(B76:M76,1))</f>
        <v>1.8993055555555558E-2</v>
      </c>
      <c r="U76" s="22">
        <f>IF(T76&gt;0,(COUNT($T$9:$T$83)-(RANK(T76,$T$9:$T$83)+COUNTIF($T$9:$T$83,T76))+2),"X")</f>
        <v>27</v>
      </c>
    </row>
    <row r="77" spans="1:21">
      <c r="A77" t="s">
        <v>26</v>
      </c>
      <c r="B77" s="2"/>
      <c r="C77" s="2"/>
      <c r="D77" s="2">
        <v>1.7106481481481483E-2</v>
      </c>
      <c r="E77" s="2"/>
      <c r="F77" s="2"/>
      <c r="G77" s="2"/>
      <c r="H77" s="2"/>
      <c r="I77" s="2"/>
      <c r="J77" s="2"/>
      <c r="K77" s="15"/>
      <c r="L77" s="15"/>
      <c r="M77" s="15"/>
      <c r="N77" s="19">
        <f t="shared" si="2"/>
        <v>1</v>
      </c>
      <c r="O77" s="23">
        <f>SUM(B77:M77)</f>
        <v>1.7106481481481483E-2</v>
      </c>
      <c r="P77" s="8">
        <f>O77/N77</f>
        <v>1.7106481481481483E-2</v>
      </c>
      <c r="Q77" s="14">
        <f>IF((COUNT(B77:M77))&gt;5,(SUM(SMALL(B77:M77,{1,2,3,4,5}))/5),IF(COUNT(B77:M77)=0,"",(SUM(B77:M77)/COUNT(B77:M77))))</f>
        <v>1.7106481481481483E-2</v>
      </c>
      <c r="S77" s="18"/>
      <c r="T77" s="21">
        <f>IF(N77=0,"0",SMALL(B77:M77,1))</f>
        <v>1.7106481481481483E-2</v>
      </c>
      <c r="U77" s="22">
        <f>IF(T77&gt;0,(COUNT($T$9:$T$83)-(RANK(T77,$T$9:$T$83)+COUNTIF($T$9:$T$83,T77))+2),"X")</f>
        <v>7</v>
      </c>
    </row>
    <row r="78" spans="1:21">
      <c r="A78" t="s">
        <v>55</v>
      </c>
      <c r="B78" s="1"/>
      <c r="C78" s="1"/>
      <c r="D78" s="1"/>
      <c r="E78" s="1"/>
      <c r="F78" s="1"/>
      <c r="G78" s="1"/>
      <c r="H78" s="2">
        <v>1.7951388888888888E-2</v>
      </c>
      <c r="I78" s="2"/>
      <c r="J78" s="2"/>
      <c r="K78" s="15"/>
      <c r="L78" s="15"/>
      <c r="M78" s="15"/>
      <c r="N78" s="19">
        <f t="shared" si="2"/>
        <v>1</v>
      </c>
      <c r="O78" s="23">
        <f>SUM(B78:M78)</f>
        <v>1.7951388888888888E-2</v>
      </c>
      <c r="P78" s="8">
        <f>O78/N78</f>
        <v>1.7951388888888888E-2</v>
      </c>
      <c r="Q78" s="14">
        <f>IF((COUNT(B78:M78))&gt;5,(SUM(SMALL(B78:M78,{1,2,3,4,5}))/5),IF(COUNT(B78:M78)=0,"",(SUM(B78:M78)/COUNT(B78:M78))))</f>
        <v>1.7951388888888888E-2</v>
      </c>
      <c r="S78" s="18"/>
      <c r="T78" s="21">
        <f>IF(N78=0,"0",SMALL(B78:M78,1))</f>
        <v>1.7951388888888888E-2</v>
      </c>
      <c r="U78" s="22">
        <f>IF(T78&gt;0,(COUNT($T$9:$T$83)-(RANK(T78,$T$9:$T$83)+COUNTIF($T$9:$T$83,T78))+2),"X")</f>
        <v>13</v>
      </c>
    </row>
    <row r="79" spans="1:21">
      <c r="A79" t="s">
        <v>52</v>
      </c>
      <c r="B79" s="1"/>
      <c r="C79" s="1"/>
      <c r="D79" s="1"/>
      <c r="E79" s="1"/>
      <c r="F79" s="1"/>
      <c r="G79" s="1"/>
      <c r="H79" s="1">
        <v>1.4201388888888888E-2</v>
      </c>
      <c r="I79" s="1"/>
      <c r="J79" s="1"/>
      <c r="K79" s="15"/>
      <c r="L79" s="15"/>
      <c r="M79" s="15"/>
      <c r="N79" s="19">
        <f t="shared" si="2"/>
        <v>1</v>
      </c>
      <c r="O79" s="23">
        <f>SUM(B79:M79)</f>
        <v>1.4201388888888888E-2</v>
      </c>
      <c r="P79" s="8">
        <f>O79/N79</f>
        <v>1.4201388888888888E-2</v>
      </c>
      <c r="Q79" s="14">
        <f>IF((COUNT(B79:M79))&gt;5,(SUM(SMALL(B79:M79,{1,2,3,4,5}))/5),IF(COUNT(B79:M79)=0,"",(SUM(B79:M79)/COUNT(B79:M79))))</f>
        <v>1.4201388888888888E-2</v>
      </c>
      <c r="S79" s="18"/>
      <c r="T79" s="21">
        <f>IF(N79=0,"0",SMALL(B79:M79,1))</f>
        <v>1.4201388888888888E-2</v>
      </c>
      <c r="U79" s="22">
        <f>IF(T79&gt;0,(COUNT($T$9:$T$83)-(RANK(T79,$T$9:$T$83)+COUNTIF($T$9:$T$83,T79))+2),"X")</f>
        <v>1</v>
      </c>
    </row>
    <row r="80" spans="1:21">
      <c r="B80" s="1"/>
      <c r="C80" s="1"/>
      <c r="D80" s="1"/>
      <c r="E80" s="1"/>
      <c r="F80" s="1"/>
      <c r="G80" s="1"/>
      <c r="H80" s="1"/>
      <c r="I80" s="1"/>
      <c r="J80" s="1"/>
      <c r="K80" s="15"/>
      <c r="L80" s="15"/>
      <c r="M80" s="15"/>
      <c r="N80" s="19"/>
      <c r="O80" s="1"/>
      <c r="P80" s="8"/>
      <c r="Q80" s="14"/>
      <c r="T80" s="14"/>
    </row>
    <row r="81" spans="2:20">
      <c r="B81" s="1"/>
      <c r="C81" s="1"/>
      <c r="D81" s="1"/>
      <c r="E81" s="1"/>
      <c r="F81" s="1"/>
      <c r="G81" s="1"/>
      <c r="H81" s="1"/>
      <c r="I81" s="1"/>
      <c r="J81" s="1"/>
      <c r="K81" s="15"/>
      <c r="L81" s="15"/>
      <c r="M81" s="15"/>
      <c r="N81" s="19"/>
      <c r="O81" s="1"/>
      <c r="P81" s="8"/>
      <c r="Q81" s="14"/>
      <c r="T81" s="14"/>
    </row>
    <row r="82" spans="2:20">
      <c r="B82" s="1"/>
      <c r="C82" s="1"/>
      <c r="D82" s="1"/>
      <c r="E82" s="1"/>
      <c r="F82" s="1"/>
      <c r="G82" s="1"/>
      <c r="H82" s="1"/>
      <c r="I82" s="1"/>
      <c r="J82" s="1"/>
      <c r="K82" s="15"/>
      <c r="L82" s="15"/>
      <c r="M82" s="15"/>
      <c r="N82" s="19"/>
      <c r="O82" s="1"/>
      <c r="P82" s="8"/>
      <c r="Q82" s="14"/>
      <c r="T82" s="14"/>
    </row>
    <row r="83" spans="2:20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9"/>
      <c r="O83" s="1"/>
      <c r="P83" s="8"/>
      <c r="Q83" s="14"/>
    </row>
    <row r="84" spans="2:20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0"/>
    </row>
    <row r="85" spans="2:20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0"/>
    </row>
    <row r="86" spans="2:20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0"/>
    </row>
    <row r="87" spans="2:20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0"/>
    </row>
    <row r="88" spans="2:20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0"/>
    </row>
    <row r="89" spans="2:20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0"/>
    </row>
  </sheetData>
  <sortState ref="A42:U58">
    <sortCondition ref="O42:O58"/>
  </sortState>
  <phoneticPr fontId="3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 Results sheet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T</dc:creator>
  <cp:lastModifiedBy>Mick T</cp:lastModifiedBy>
  <dcterms:created xsi:type="dcterms:W3CDTF">2012-06-22T21:14:25Z</dcterms:created>
  <dcterms:modified xsi:type="dcterms:W3CDTF">2012-08-24T23:58:42Z</dcterms:modified>
</cp:coreProperties>
</file>